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епартамент_Финансов\Управления\Бюджетное_Управление\Закон об исполнении областного бюджета за 2018 год\Материалы к проекту\ЭКОНОМИКа\Сводный годовой доклад\"/>
    </mc:Choice>
  </mc:AlternateContent>
  <bookViews>
    <workbookView xWindow="0" yWindow="0" windowWidth="24000" windowHeight="9435" firstSheet="1" activeTab="1"/>
  </bookViews>
  <sheets>
    <sheet name="Лист1" sheetId="1" r:id="rId1"/>
    <sheet name="Приложение 2" sheetId="9" r:id="rId2"/>
  </sheets>
  <definedNames>
    <definedName name="_xlnm.Print_Titles" localSheetId="1">'Приложение 2'!$4:$6</definedName>
    <definedName name="_xlnm.Print_Area" localSheetId="1">'Приложение 2'!$A$1:$H$661</definedName>
  </definedNames>
  <calcPr calcId="152511" fullPrecision="0"/>
</workbook>
</file>

<file path=xl/calcChain.xml><?xml version="1.0" encoding="utf-8"?>
<calcChain xmlns="http://schemas.openxmlformats.org/spreadsheetml/2006/main">
  <c r="H276" i="9" l="1"/>
  <c r="H275" i="9"/>
  <c r="H274" i="9"/>
  <c r="H273" i="9"/>
  <c r="H272" i="9"/>
  <c r="H270" i="9"/>
  <c r="H269" i="9"/>
  <c r="H268" i="9"/>
  <c r="H267" i="9"/>
  <c r="F271" i="9" l="1"/>
  <c r="F265" i="9"/>
  <c r="F321" i="9" l="1"/>
  <c r="F322" i="9"/>
  <c r="F324" i="9"/>
  <c r="F320" i="9"/>
  <c r="D321" i="9"/>
  <c r="D322" i="9"/>
  <c r="D324" i="9"/>
  <c r="H330" i="9"/>
  <c r="H327" i="9"/>
  <c r="F325" i="9"/>
  <c r="G330" i="9" s="1"/>
  <c r="H321" i="9" l="1"/>
  <c r="G327" i="9"/>
  <c r="G325" i="9" s="1"/>
  <c r="H324" i="9"/>
  <c r="H322" i="9"/>
  <c r="F319" i="9"/>
  <c r="H336" i="9"/>
  <c r="H333" i="9"/>
  <c r="F331" i="9"/>
  <c r="G336" i="9" s="1"/>
  <c r="G333" i="9" l="1"/>
  <c r="G331" i="9" s="1"/>
  <c r="G321" i="9"/>
  <c r="G322" i="9"/>
  <c r="G320" i="9"/>
  <c r="H342" i="9"/>
  <c r="H340" i="9"/>
  <c r="H339" i="9"/>
  <c r="H338" i="9"/>
  <c r="F337" i="9"/>
  <c r="G342" i="9" s="1"/>
  <c r="G339" i="9" l="1"/>
  <c r="G340" i="9"/>
  <c r="G338" i="9"/>
  <c r="G319" i="9"/>
  <c r="H348" i="9"/>
  <c r="H345" i="9"/>
  <c r="F343" i="9"/>
  <c r="G345" i="9" s="1"/>
  <c r="G337" i="9" l="1"/>
  <c r="G348" i="9"/>
  <c r="G343" i="9" s="1"/>
  <c r="H354" i="9"/>
  <c r="H351" i="9"/>
  <c r="F349" i="9"/>
  <c r="G354" i="9" s="1"/>
  <c r="H357" i="9"/>
  <c r="F355" i="9"/>
  <c r="G351" i="9" l="1"/>
  <c r="G349" i="9" s="1"/>
  <c r="H177" i="9"/>
  <c r="H176" i="9"/>
  <c r="H173" i="9"/>
  <c r="H171" i="9"/>
  <c r="H170" i="9"/>
  <c r="H167" i="9"/>
  <c r="H165" i="9"/>
  <c r="H164" i="9"/>
  <c r="H159" i="9"/>
  <c r="H158" i="9"/>
  <c r="H155" i="9"/>
  <c r="H153" i="9"/>
  <c r="H152" i="9"/>
  <c r="H147" i="9"/>
  <c r="H146" i="9"/>
  <c r="H142" i="9"/>
  <c r="H141" i="9"/>
  <c r="H140" i="9"/>
  <c r="H138" i="9"/>
  <c r="H129" i="9"/>
  <c r="H128" i="9"/>
  <c r="H124" i="9"/>
  <c r="H123" i="9"/>
  <c r="H122" i="9"/>
  <c r="H117" i="9"/>
  <c r="H189" i="9" l="1"/>
  <c r="H188" i="9"/>
  <c r="H198" i="9"/>
  <c r="H196" i="9"/>
  <c r="H195" i="9"/>
  <c r="H194" i="9"/>
  <c r="H204" i="9"/>
  <c r="H201" i="9"/>
  <c r="H200" i="9"/>
  <c r="H208" i="9"/>
  <c r="H207" i="9"/>
  <c r="H206" i="9"/>
  <c r="H213" i="9"/>
  <c r="F264" i="9" l="1"/>
  <c r="F263" i="9"/>
  <c r="F262" i="9"/>
  <c r="F261" i="9"/>
  <c r="F260" i="9"/>
  <c r="D261" i="9"/>
  <c r="D262" i="9"/>
  <c r="D263" i="9"/>
  <c r="D264" i="9"/>
  <c r="H261" i="9" l="1"/>
  <c r="H262" i="9"/>
  <c r="H263" i="9"/>
  <c r="H264" i="9"/>
  <c r="F259" i="9"/>
  <c r="H279" i="9"/>
  <c r="F277" i="9"/>
  <c r="G279" i="9" s="1"/>
  <c r="G277" i="9" s="1"/>
  <c r="G261" i="9" l="1"/>
  <c r="G264" i="9"/>
  <c r="G262" i="9"/>
  <c r="G260" i="9"/>
  <c r="G263" i="9"/>
  <c r="F18" i="9"/>
  <c r="F16" i="9"/>
  <c r="F15" i="9"/>
  <c r="F14" i="9"/>
  <c r="H21" i="9"/>
  <c r="F19" i="9"/>
  <c r="G21" i="9" s="1"/>
  <c r="H30" i="9"/>
  <c r="H26" i="9"/>
  <c r="F25" i="9"/>
  <c r="H33" i="9"/>
  <c r="F31" i="9"/>
  <c r="G33" i="9" s="1"/>
  <c r="H40" i="9"/>
  <c r="H39" i="9"/>
  <c r="F37" i="9"/>
  <c r="H45" i="9"/>
  <c r="F43" i="9"/>
  <c r="G45" i="9" s="1"/>
  <c r="H51" i="9"/>
  <c r="F49" i="9"/>
  <c r="G51" i="9" s="1"/>
  <c r="H57" i="9"/>
  <c r="F55" i="9"/>
  <c r="H64" i="9"/>
  <c r="F61" i="9"/>
  <c r="G64" i="9" s="1"/>
  <c r="G61" i="9" s="1"/>
  <c r="F13" i="9" l="1"/>
  <c r="G16" i="9" s="1"/>
  <c r="G31" i="9"/>
  <c r="G39" i="9"/>
  <c r="G259" i="9"/>
  <c r="G19" i="9"/>
  <c r="G26" i="9"/>
  <c r="G30" i="9"/>
  <c r="G40" i="9"/>
  <c r="G43" i="9"/>
  <c r="G49" i="9"/>
  <c r="H256" i="9"/>
  <c r="H255" i="9"/>
  <c r="H254" i="9"/>
  <c r="H252" i="9"/>
  <c r="H250" i="9"/>
  <c r="H249" i="9"/>
  <c r="H248" i="9"/>
  <c r="H246" i="9"/>
  <c r="H243" i="9"/>
  <c r="H242" i="9"/>
  <c r="H240" i="9"/>
  <c r="H238" i="9"/>
  <c r="H237" i="9"/>
  <c r="H236" i="9"/>
  <c r="H234" i="9"/>
  <c r="H231" i="9"/>
  <c r="H228" i="9"/>
  <c r="H226" i="9"/>
  <c r="H225" i="9"/>
  <c r="H224" i="9"/>
  <c r="G14" i="9" l="1"/>
  <c r="G15" i="9"/>
  <c r="G18" i="9"/>
  <c r="G25" i="9"/>
  <c r="G37" i="9"/>
  <c r="H534" i="9"/>
  <c r="H525" i="9"/>
  <c r="H519" i="9"/>
  <c r="H518" i="9"/>
  <c r="H512" i="9"/>
  <c r="H508" i="9"/>
  <c r="H507" i="9"/>
  <c r="H502" i="9"/>
  <c r="H501" i="9"/>
  <c r="H500" i="9"/>
  <c r="H495" i="9"/>
  <c r="H494" i="9"/>
  <c r="F529" i="9"/>
  <c r="F523" i="9"/>
  <c r="F517" i="9"/>
  <c r="F511" i="9"/>
  <c r="F505" i="9"/>
  <c r="G508" i="9" s="1"/>
  <c r="F499" i="9"/>
  <c r="G502" i="9" s="1"/>
  <c r="F493" i="9"/>
  <c r="G495" i="9" s="1"/>
  <c r="G13" i="9" l="1"/>
  <c r="G518" i="9"/>
  <c r="G500" i="9"/>
  <c r="G525" i="9"/>
  <c r="G523" i="9" s="1"/>
  <c r="G519" i="9"/>
  <c r="G501" i="9"/>
  <c r="G494" i="9"/>
  <c r="G493" i="9" s="1"/>
  <c r="G507" i="9"/>
  <c r="G505" i="9" s="1"/>
  <c r="G534" i="9"/>
  <c r="G529" i="9" s="1"/>
  <c r="G512" i="9"/>
  <c r="G511" i="9" s="1"/>
  <c r="F492" i="9"/>
  <c r="F490" i="9"/>
  <c r="F489" i="9"/>
  <c r="F488" i="9"/>
  <c r="G517" i="9" l="1"/>
  <c r="G499" i="9"/>
  <c r="F487" i="9"/>
  <c r="D490" i="9"/>
  <c r="H490" i="9" s="1"/>
  <c r="D492" i="9"/>
  <c r="H492" i="9" s="1"/>
  <c r="G490" i="9" l="1"/>
  <c r="G489" i="9"/>
  <c r="G488" i="9"/>
  <c r="D15" i="9"/>
  <c r="H15" i="9" s="1"/>
  <c r="D16" i="9"/>
  <c r="D18" i="9"/>
  <c r="G487" i="9" l="1"/>
  <c r="H18" i="9"/>
  <c r="H16" i="9"/>
  <c r="D489" i="9"/>
  <c r="H489" i="9" l="1"/>
  <c r="D488" i="9"/>
  <c r="H488" i="9" s="1"/>
  <c r="D529" i="9"/>
  <c r="H529" i="9" l="1"/>
  <c r="E534" i="9"/>
  <c r="H423" i="9"/>
  <c r="F421" i="9"/>
  <c r="G423" i="9" s="1"/>
  <c r="G421" i="9" s="1"/>
  <c r="H429" i="9"/>
  <c r="F427" i="9"/>
  <c r="G429" i="9" s="1"/>
  <c r="G427" i="9" s="1"/>
  <c r="H438" i="9"/>
  <c r="F433" i="9"/>
  <c r="G438" i="9" s="1"/>
  <c r="G433" i="9" s="1"/>
  <c r="H444" i="9"/>
  <c r="H441" i="9"/>
  <c r="F439" i="9"/>
  <c r="G444" i="9" s="1"/>
  <c r="H447" i="9"/>
  <c r="F445" i="9"/>
  <c r="G447" i="9" s="1"/>
  <c r="G445" i="9" s="1"/>
  <c r="H456" i="9"/>
  <c r="H453" i="9"/>
  <c r="H452" i="9"/>
  <c r="F451" i="9"/>
  <c r="G453" i="9" s="1"/>
  <c r="H462" i="9"/>
  <c r="H459" i="9"/>
  <c r="H458" i="9"/>
  <c r="F457" i="9"/>
  <c r="G462" i="9" s="1"/>
  <c r="H483" i="9"/>
  <c r="H482" i="9"/>
  <c r="H477" i="9"/>
  <c r="H476" i="9"/>
  <c r="H471" i="9"/>
  <c r="H465" i="9"/>
  <c r="F463" i="9"/>
  <c r="G465" i="9" s="1"/>
  <c r="G463" i="9" s="1"/>
  <c r="F469" i="9"/>
  <c r="G471" i="9" s="1"/>
  <c r="G469" i="9" s="1"/>
  <c r="F475" i="9"/>
  <c r="G477" i="9" s="1"/>
  <c r="F481" i="9"/>
  <c r="G483" i="9" s="1"/>
  <c r="G458" i="9" l="1"/>
  <c r="G476" i="9"/>
  <c r="G475" i="9" s="1"/>
  <c r="G459" i="9"/>
  <c r="G482" i="9"/>
  <c r="G481" i="9" s="1"/>
  <c r="G441" i="9"/>
  <c r="G439" i="9" s="1"/>
  <c r="E529" i="9"/>
  <c r="G452" i="9"/>
  <c r="G451" i="9" s="1"/>
  <c r="F420" i="9"/>
  <c r="F417" i="9"/>
  <c r="F416" i="9"/>
  <c r="D417" i="9"/>
  <c r="D420" i="9"/>
  <c r="D416" i="9"/>
  <c r="D463" i="9"/>
  <c r="H463" i="9" s="1"/>
  <c r="G457" i="9" l="1"/>
  <c r="E465" i="9"/>
  <c r="E463" i="9" s="1"/>
  <c r="H416" i="9"/>
  <c r="H417" i="9"/>
  <c r="H420" i="9"/>
  <c r="F415" i="9"/>
  <c r="G420" i="9" s="1"/>
  <c r="H316" i="9"/>
  <c r="H315" i="9"/>
  <c r="H309" i="9"/>
  <c r="H303" i="9"/>
  <c r="H302" i="9"/>
  <c r="H297" i="9"/>
  <c r="H294" i="9"/>
  <c r="H291" i="9"/>
  <c r="G417" i="9" l="1"/>
  <c r="G416" i="9"/>
  <c r="G415" i="9" s="1"/>
  <c r="H411" i="9" l="1"/>
  <c r="H405" i="9"/>
  <c r="H400" i="9"/>
  <c r="H399" i="9"/>
  <c r="H398" i="9"/>
  <c r="F366" i="9" l="1"/>
  <c r="F364" i="9"/>
  <c r="F363" i="9"/>
  <c r="F362" i="9"/>
  <c r="D363" i="9"/>
  <c r="D364" i="9"/>
  <c r="D366" i="9"/>
  <c r="H372" i="9"/>
  <c r="H370" i="9"/>
  <c r="H369" i="9"/>
  <c r="H368" i="9"/>
  <c r="H378" i="9"/>
  <c r="H376" i="9"/>
  <c r="H375" i="9"/>
  <c r="H374" i="9"/>
  <c r="H381" i="9"/>
  <c r="H390" i="9"/>
  <c r="H387" i="9"/>
  <c r="F385" i="9"/>
  <c r="G390" i="9" s="1"/>
  <c r="G387" i="9" l="1"/>
  <c r="G385" i="9" s="1"/>
  <c r="H364" i="9"/>
  <c r="H363" i="9"/>
  <c r="H366" i="9"/>
  <c r="F72" i="9"/>
  <c r="F70" i="9"/>
  <c r="F69" i="9"/>
  <c r="F68" i="9"/>
  <c r="D69" i="9"/>
  <c r="D70" i="9"/>
  <c r="D72" i="9"/>
  <c r="H82" i="9"/>
  <c r="H81" i="9"/>
  <c r="H80" i="9"/>
  <c r="H78" i="9"/>
  <c r="H76" i="9"/>
  <c r="H75" i="9"/>
  <c r="H74" i="9"/>
  <c r="H87" i="9"/>
  <c r="H86" i="9"/>
  <c r="H93" i="9"/>
  <c r="H99" i="9"/>
  <c r="H98" i="9"/>
  <c r="H106" i="9"/>
  <c r="H105" i="9"/>
  <c r="H561" i="9" l="1"/>
  <c r="H555" i="9"/>
  <c r="H549" i="9"/>
  <c r="H546" i="9"/>
  <c r="H543" i="9"/>
  <c r="H542" i="9"/>
  <c r="H579" i="9"/>
  <c r="H573" i="9"/>
  <c r="H648" i="9"/>
  <c r="H646" i="9"/>
  <c r="H645" i="9"/>
  <c r="H644" i="9"/>
  <c r="H658" i="9"/>
  <c r="H657" i="9"/>
  <c r="H656" i="9"/>
  <c r="H591" i="9" l="1"/>
  <c r="H600" i="9"/>
  <c r="H597" i="9"/>
  <c r="H596" i="9"/>
  <c r="H603" i="9"/>
  <c r="H612" i="9"/>
  <c r="H609" i="9"/>
  <c r="H608" i="9"/>
  <c r="H615" i="9"/>
  <c r="H614" i="9"/>
  <c r="H621" i="9"/>
  <c r="H630" i="9"/>
  <c r="H627" i="9"/>
  <c r="H633" i="9"/>
  <c r="H636" i="9"/>
  <c r="G57" i="9" l="1"/>
  <c r="H72" i="9"/>
  <c r="F67" i="9"/>
  <c r="F73" i="9"/>
  <c r="F79" i="9"/>
  <c r="F85" i="9"/>
  <c r="F91" i="9"/>
  <c r="F97" i="9"/>
  <c r="F103" i="9"/>
  <c r="G80" i="9" l="1"/>
  <c r="G82" i="9"/>
  <c r="G81" i="9"/>
  <c r="G106" i="9"/>
  <c r="G105" i="9"/>
  <c r="G93" i="9"/>
  <c r="G91" i="9" s="1"/>
  <c r="G88" i="9"/>
  <c r="G87" i="9"/>
  <c r="G86" i="9"/>
  <c r="G55" i="9"/>
  <c r="G69" i="9"/>
  <c r="G72" i="9"/>
  <c r="G68" i="9"/>
  <c r="H70" i="9"/>
  <c r="G78" i="9"/>
  <c r="G74" i="9"/>
  <c r="G76" i="9"/>
  <c r="G75" i="9"/>
  <c r="G99" i="9"/>
  <c r="G98" i="9"/>
  <c r="G97" i="9" s="1"/>
  <c r="G79" i="9" l="1"/>
  <c r="G85" i="9"/>
  <c r="G103" i="9"/>
  <c r="G73" i="9"/>
  <c r="G67" i="9"/>
  <c r="H69" i="9" l="1"/>
  <c r="F652" i="9"/>
  <c r="F651" i="9"/>
  <c r="F650" i="9"/>
  <c r="F649" i="9" l="1"/>
  <c r="G650" i="9" s="1"/>
  <c r="F367" i="9"/>
  <c r="F373" i="9"/>
  <c r="F379" i="9"/>
  <c r="G651" i="9" l="1"/>
  <c r="G652" i="9"/>
  <c r="G370" i="9"/>
  <c r="G369" i="9"/>
  <c r="G368" i="9"/>
  <c r="G381" i="9"/>
  <c r="G379" i="9" s="1"/>
  <c r="G378" i="9"/>
  <c r="G376" i="9"/>
  <c r="G375" i="9"/>
  <c r="G374" i="9"/>
  <c r="D362" i="9"/>
  <c r="H362" i="9" s="1"/>
  <c r="D373" i="9"/>
  <c r="G649" i="9" l="1"/>
  <c r="G373" i="9"/>
  <c r="G367" i="9"/>
  <c r="H373" i="9"/>
  <c r="E378" i="9"/>
  <c r="E376" i="9"/>
  <c r="E375" i="9"/>
  <c r="E374" i="9"/>
  <c r="F394" i="9"/>
  <c r="F393" i="9"/>
  <c r="F392" i="9"/>
  <c r="E373" i="9" l="1"/>
  <c r="F391" i="9"/>
  <c r="F397" i="9"/>
  <c r="F403" i="9"/>
  <c r="F409" i="9"/>
  <c r="G405" i="9" l="1"/>
  <c r="G403" i="9" s="1"/>
  <c r="G411" i="9"/>
  <c r="G409" i="9" s="1"/>
  <c r="G394" i="9"/>
  <c r="G393" i="9"/>
  <c r="G392" i="9"/>
  <c r="G399" i="9"/>
  <c r="G398" i="9"/>
  <c r="D393" i="9"/>
  <c r="D394" i="9"/>
  <c r="H393" i="9" l="1"/>
  <c r="H394" i="9"/>
  <c r="G391" i="9"/>
  <c r="G397" i="9"/>
  <c r="F642" i="9"/>
  <c r="F640" i="9"/>
  <c r="F639" i="9"/>
  <c r="F638" i="9"/>
  <c r="F643" i="9"/>
  <c r="G645" i="9" l="1"/>
  <c r="G644" i="9"/>
  <c r="G646" i="9"/>
  <c r="F637" i="9"/>
  <c r="D639" i="9"/>
  <c r="H639" i="9" s="1"/>
  <c r="D640" i="9"/>
  <c r="D642" i="9"/>
  <c r="H642" i="9" s="1"/>
  <c r="D643" i="9"/>
  <c r="H643" i="9" s="1"/>
  <c r="D638" i="9"/>
  <c r="G639" i="9" l="1"/>
  <c r="E646" i="9"/>
  <c r="E645" i="9"/>
  <c r="E644" i="9"/>
  <c r="G640" i="9"/>
  <c r="G638" i="9"/>
  <c r="G643" i="9"/>
  <c r="H640" i="9"/>
  <c r="H638" i="9"/>
  <c r="D637" i="9"/>
  <c r="H637" i="9" s="1"/>
  <c r="E639" i="9" l="1"/>
  <c r="E640" i="9"/>
  <c r="G637" i="9"/>
  <c r="E638" i="9"/>
  <c r="E643" i="9"/>
  <c r="F588" i="9"/>
  <c r="F585" i="9"/>
  <c r="F584" i="9"/>
  <c r="F595" i="9"/>
  <c r="E637" i="9" l="1"/>
  <c r="G597" i="9"/>
  <c r="G596" i="9"/>
  <c r="F583" i="9"/>
  <c r="G585" i="9" s="1"/>
  <c r="F589" i="9"/>
  <c r="F601" i="9"/>
  <c r="F607" i="9"/>
  <c r="F631" i="9"/>
  <c r="F625" i="9"/>
  <c r="F619" i="9"/>
  <c r="F613" i="9"/>
  <c r="G591" i="9" l="1"/>
  <c r="G589" i="9" s="1"/>
  <c r="G633" i="9"/>
  <c r="G636" i="9"/>
  <c r="G615" i="9"/>
  <c r="G614" i="9"/>
  <c r="G612" i="9"/>
  <c r="G609" i="9"/>
  <c r="G608" i="9"/>
  <c r="G588" i="9"/>
  <c r="G584" i="9"/>
  <c r="G630" i="9"/>
  <c r="G627" i="9"/>
  <c r="G621" i="9"/>
  <c r="G619" i="9" s="1"/>
  <c r="G603" i="9"/>
  <c r="G601" i="9" s="1"/>
  <c r="G595" i="9"/>
  <c r="D585" i="9"/>
  <c r="D588" i="9"/>
  <c r="H588" i="9" s="1"/>
  <c r="G583" i="9" l="1"/>
  <c r="G613" i="9"/>
  <c r="G607" i="9"/>
  <c r="G631" i="9"/>
  <c r="H585" i="9"/>
  <c r="G625" i="9"/>
  <c r="F114" i="9"/>
  <c r="F113" i="9"/>
  <c r="F112" i="9"/>
  <c r="F111" i="9"/>
  <c r="F110" i="9"/>
  <c r="F11" i="9" l="1"/>
  <c r="F109" i="9"/>
  <c r="G111" i="9" l="1"/>
  <c r="G114" i="9"/>
  <c r="G113" i="9"/>
  <c r="G112" i="9"/>
  <c r="G110" i="9"/>
  <c r="F169" i="9"/>
  <c r="F163" i="9"/>
  <c r="F157" i="9"/>
  <c r="F151" i="9"/>
  <c r="F145" i="9"/>
  <c r="F139" i="9"/>
  <c r="F133" i="9"/>
  <c r="F127" i="9"/>
  <c r="F121" i="9"/>
  <c r="F115" i="9"/>
  <c r="G146" i="9" l="1"/>
  <c r="G147" i="9"/>
  <c r="G171" i="9"/>
  <c r="G170" i="9"/>
  <c r="G173" i="9"/>
  <c r="G122" i="9"/>
  <c r="G124" i="9"/>
  <c r="G123" i="9"/>
  <c r="G155" i="9"/>
  <c r="G154" i="9"/>
  <c r="G153" i="9"/>
  <c r="G152" i="9"/>
  <c r="G138" i="9"/>
  <c r="G133" i="9" s="1"/>
  <c r="G159" i="9"/>
  <c r="G158" i="9"/>
  <c r="G117" i="9"/>
  <c r="G115" i="9" s="1"/>
  <c r="G142" i="9"/>
  <c r="G141" i="9"/>
  <c r="G140" i="9"/>
  <c r="G167" i="9"/>
  <c r="G165" i="9"/>
  <c r="G164" i="9"/>
  <c r="G128" i="9"/>
  <c r="G129" i="9"/>
  <c r="G109" i="9"/>
  <c r="F175" i="9"/>
  <c r="G121" i="9" l="1"/>
  <c r="G163" i="9"/>
  <c r="G145" i="9"/>
  <c r="G176" i="9"/>
  <c r="G177" i="9"/>
  <c r="G139" i="9"/>
  <c r="G157" i="9"/>
  <c r="G151" i="9"/>
  <c r="G169" i="9"/>
  <c r="G127" i="9"/>
  <c r="D111" i="9"/>
  <c r="D112" i="9"/>
  <c r="D113" i="9"/>
  <c r="D114" i="9"/>
  <c r="F567" i="9"/>
  <c r="F571" i="9"/>
  <c r="F577" i="9"/>
  <c r="F222" i="9"/>
  <c r="F220" i="9"/>
  <c r="F219" i="9"/>
  <c r="F218" i="9"/>
  <c r="F223" i="9"/>
  <c r="F229" i="9"/>
  <c r="F235" i="9"/>
  <c r="F241" i="9"/>
  <c r="F247" i="9"/>
  <c r="F253" i="9"/>
  <c r="F186" i="9"/>
  <c r="F184" i="9"/>
  <c r="F183" i="9"/>
  <c r="F182" i="9"/>
  <c r="F187" i="9"/>
  <c r="F193" i="9"/>
  <c r="F199" i="9"/>
  <c r="F205" i="9"/>
  <c r="F211" i="9"/>
  <c r="F288" i="9"/>
  <c r="F286" i="9"/>
  <c r="F285" i="9"/>
  <c r="F284" i="9"/>
  <c r="F289" i="9"/>
  <c r="F295" i="9"/>
  <c r="F301" i="9"/>
  <c r="F307" i="9"/>
  <c r="F313" i="9"/>
  <c r="F10" i="9" l="1"/>
  <c r="G242" i="9"/>
  <c r="G246" i="9"/>
  <c r="G243" i="9"/>
  <c r="D11" i="9"/>
  <c r="H11" i="9" s="1"/>
  <c r="H113" i="9"/>
  <c r="G213" i="9"/>
  <c r="G211" i="9" s="1"/>
  <c r="G188" i="9"/>
  <c r="G189" i="9"/>
  <c r="H112" i="9"/>
  <c r="G206" i="9"/>
  <c r="G207" i="9"/>
  <c r="G256" i="9"/>
  <c r="G255" i="9"/>
  <c r="G254" i="9"/>
  <c r="G231" i="9"/>
  <c r="G234" i="9"/>
  <c r="H111" i="9"/>
  <c r="G175" i="9"/>
  <c r="H114" i="9"/>
  <c r="G196" i="9"/>
  <c r="G195" i="9"/>
  <c r="G198" i="9"/>
  <c r="G194" i="9"/>
  <c r="G201" i="9"/>
  <c r="G200" i="9"/>
  <c r="G204" i="9"/>
  <c r="G228" i="9"/>
  <c r="G226" i="9"/>
  <c r="G225" i="9"/>
  <c r="G224" i="9"/>
  <c r="G238" i="9"/>
  <c r="G237" i="9"/>
  <c r="G236" i="9"/>
  <c r="G240" i="9"/>
  <c r="G250" i="9"/>
  <c r="G249" i="9"/>
  <c r="G248" i="9"/>
  <c r="G252" i="9"/>
  <c r="G309" i="9"/>
  <c r="G307" i="9" s="1"/>
  <c r="G573" i="9"/>
  <c r="G571" i="9" s="1"/>
  <c r="G297" i="9"/>
  <c r="G295" i="9" s="1"/>
  <c r="G315" i="9"/>
  <c r="G316" i="9"/>
  <c r="G291" i="9"/>
  <c r="G294" i="9"/>
  <c r="G579" i="9"/>
  <c r="G577" i="9" s="1"/>
  <c r="G302" i="9"/>
  <c r="G303" i="9"/>
  <c r="F565" i="9"/>
  <c r="F283" i="9"/>
  <c r="F217" i="9"/>
  <c r="F181" i="9"/>
  <c r="G183" i="9" s="1"/>
  <c r="D285" i="9"/>
  <c r="D286" i="9"/>
  <c r="H286" i="9" s="1"/>
  <c r="D288" i="9"/>
  <c r="G253" i="9" l="1"/>
  <c r="G187" i="9"/>
  <c r="G241" i="9"/>
  <c r="G223" i="9"/>
  <c r="G301" i="9"/>
  <c r="G313" i="9"/>
  <c r="G199" i="9"/>
  <c r="G229" i="9"/>
  <c r="G205" i="9"/>
  <c r="G193" i="9"/>
  <c r="G184" i="9"/>
  <c r="G182" i="9"/>
  <c r="G235" i="9"/>
  <c r="G222" i="9"/>
  <c r="G220" i="9"/>
  <c r="G219" i="9"/>
  <c r="G218" i="9"/>
  <c r="G247" i="9"/>
  <c r="G289" i="9"/>
  <c r="G567" i="9"/>
  <c r="G565" i="9" s="1"/>
  <c r="H285" i="9"/>
  <c r="H288" i="9"/>
  <c r="G286" i="9"/>
  <c r="G285" i="9"/>
  <c r="G288" i="9"/>
  <c r="G284" i="9"/>
  <c r="F540" i="9"/>
  <c r="F12" i="9" s="1"/>
  <c r="F537" i="9"/>
  <c r="F9" i="9" s="1"/>
  <c r="F536" i="9"/>
  <c r="F8" i="9" s="1"/>
  <c r="F541" i="9"/>
  <c r="F547" i="9"/>
  <c r="F553" i="9"/>
  <c r="G181" i="9" l="1"/>
  <c r="G217" i="9"/>
  <c r="G555" i="9"/>
  <c r="G553" i="9" s="1"/>
  <c r="G549" i="9"/>
  <c r="G547" i="9" s="1"/>
  <c r="G543" i="9"/>
  <c r="G542" i="9"/>
  <c r="G546" i="9"/>
  <c r="G283" i="9"/>
  <c r="F535" i="9"/>
  <c r="G536" i="9" s="1"/>
  <c r="F559" i="9"/>
  <c r="G541" i="9" l="1"/>
  <c r="G561" i="9"/>
  <c r="G559" i="9" s="1"/>
  <c r="G540" i="9"/>
  <c r="G537" i="9"/>
  <c r="D651" i="9"/>
  <c r="D652" i="9"/>
  <c r="H652" i="9" s="1"/>
  <c r="G535" i="9" l="1"/>
  <c r="H651" i="9"/>
  <c r="D537" i="9"/>
  <c r="D540" i="9"/>
  <c r="H540" i="9" l="1"/>
  <c r="H537" i="9"/>
  <c r="D219" i="9"/>
  <c r="D220" i="9"/>
  <c r="D222" i="9"/>
  <c r="H222" i="9" s="1"/>
  <c r="H220" i="9" l="1"/>
  <c r="H219" i="9"/>
  <c r="D183" i="9"/>
  <c r="D184" i="9"/>
  <c r="D186" i="9"/>
  <c r="H186" i="9" l="1"/>
  <c r="D12" i="9"/>
  <c r="H12" i="9" s="1"/>
  <c r="H184" i="9"/>
  <c r="D10" i="9"/>
  <c r="H10" i="9" s="1"/>
  <c r="H183" i="9"/>
  <c r="D284" i="9"/>
  <c r="H284" i="9" s="1"/>
  <c r="D313" i="9" l="1"/>
  <c r="E315" i="9" l="1"/>
  <c r="E316" i="9"/>
  <c r="E313" i="9" s="1"/>
  <c r="H313" i="9"/>
  <c r="D182" i="9"/>
  <c r="H182" i="9" l="1"/>
  <c r="D110" i="9"/>
  <c r="D127" i="9"/>
  <c r="E129" i="9" l="1"/>
  <c r="E128" i="9"/>
  <c r="E127" i="9" s="1"/>
  <c r="H127" i="9"/>
  <c r="H110" i="9"/>
  <c r="D567" i="9"/>
  <c r="D9" i="9" s="1"/>
  <c r="H9" i="9" s="1"/>
  <c r="H567" i="9" l="1"/>
  <c r="D536" i="9"/>
  <c r="D559" i="9"/>
  <c r="H536" i="9" l="1"/>
  <c r="E561" i="9"/>
  <c r="E559" i="9" s="1"/>
  <c r="H559" i="9"/>
  <c r="D650" i="9"/>
  <c r="F655" i="9"/>
  <c r="D655" i="9"/>
  <c r="E657" i="9" l="1"/>
  <c r="E656" i="9"/>
  <c r="E655" i="9" s="1"/>
  <c r="G656" i="9"/>
  <c r="H655" i="9"/>
  <c r="G658" i="9"/>
  <c r="G657" i="9"/>
  <c r="H650" i="9"/>
  <c r="D649" i="9"/>
  <c r="E650" i="9" s="1"/>
  <c r="G655" i="9" l="1"/>
  <c r="H649" i="9"/>
  <c r="E651" i="9"/>
  <c r="E649" i="9" s="1"/>
  <c r="D421" i="9"/>
  <c r="H421" i="9" l="1"/>
  <c r="E423" i="9"/>
  <c r="E421" i="9" s="1"/>
  <c r="G357" i="9" l="1"/>
  <c r="G355" i="9" l="1"/>
  <c r="D584" i="9" l="1"/>
  <c r="D631" i="9"/>
  <c r="H584" i="9" l="1"/>
  <c r="E636" i="9"/>
  <c r="E633" i="9"/>
  <c r="H631" i="9"/>
  <c r="E631" i="9" l="1"/>
  <c r="F361" i="9" l="1"/>
  <c r="F7" i="9" s="1"/>
  <c r="D307" i="9"/>
  <c r="G9" i="9" l="1"/>
  <c r="G11" i="9"/>
  <c r="G10" i="9"/>
  <c r="G8" i="9"/>
  <c r="E309" i="9"/>
  <c r="E307" i="9" s="1"/>
  <c r="H307" i="9"/>
  <c r="G364" i="9"/>
  <c r="G363" i="9"/>
  <c r="G362" i="9"/>
  <c r="G7" i="9" l="1"/>
  <c r="G275" i="9"/>
  <c r="G274" i="9"/>
  <c r="G273" i="9"/>
  <c r="G272" i="9"/>
  <c r="G270" i="9"/>
  <c r="G266" i="9"/>
  <c r="G269" i="9"/>
  <c r="G268" i="9"/>
  <c r="G267" i="9"/>
  <c r="G361" i="9"/>
  <c r="G271" i="9" l="1"/>
  <c r="G265" i="9"/>
  <c r="D14" i="9" l="1"/>
  <c r="D31" i="9"/>
  <c r="D37" i="9"/>
  <c r="D61" i="9"/>
  <c r="D55" i="9"/>
  <c r="D385" i="9"/>
  <c r="D379" i="9"/>
  <c r="D367" i="9"/>
  <c r="D187" i="9"/>
  <c r="D193" i="9"/>
  <c r="D115" i="9"/>
  <c r="D121" i="9"/>
  <c r="D133" i="9"/>
  <c r="D139" i="9"/>
  <c r="D145" i="9"/>
  <c r="D151" i="9"/>
  <c r="D157" i="9"/>
  <c r="D163" i="9"/>
  <c r="D169" i="9"/>
  <c r="D175" i="9"/>
  <c r="D199" i="9"/>
  <c r="D205" i="9"/>
  <c r="D211" i="9"/>
  <c r="D218" i="9"/>
  <c r="D223" i="9"/>
  <c r="D229" i="9"/>
  <c r="D235" i="9"/>
  <c r="D241" i="9"/>
  <c r="D247" i="9"/>
  <c r="D253" i="9"/>
  <c r="D260" i="9"/>
  <c r="H260" i="9" s="1"/>
  <c r="D265" i="9"/>
  <c r="D271" i="9"/>
  <c r="H271" i="9" s="1"/>
  <c r="E243" i="9" l="1"/>
  <c r="E242" i="9"/>
  <c r="E241" i="9" s="1"/>
  <c r="H241" i="9"/>
  <c r="H218" i="9"/>
  <c r="E176" i="9"/>
  <c r="E177" i="9"/>
  <c r="H175" i="9"/>
  <c r="E155" i="9"/>
  <c r="E154" i="9"/>
  <c r="E153" i="9"/>
  <c r="E152" i="9"/>
  <c r="H151" i="9"/>
  <c r="E124" i="9"/>
  <c r="E123" i="9"/>
  <c r="E122" i="9"/>
  <c r="H121" i="9"/>
  <c r="E64" i="9"/>
  <c r="E61" i="9" s="1"/>
  <c r="H61" i="9"/>
  <c r="E237" i="9"/>
  <c r="E236" i="9"/>
  <c r="E238" i="9"/>
  <c r="E240" i="9"/>
  <c r="H235" i="9"/>
  <c r="E213" i="9"/>
  <c r="E211" i="9" s="1"/>
  <c r="H211" i="9"/>
  <c r="E171" i="9"/>
  <c r="E170" i="9"/>
  <c r="E173" i="9"/>
  <c r="H169" i="9"/>
  <c r="E147" i="9"/>
  <c r="E146" i="9"/>
  <c r="H145" i="9"/>
  <c r="E117" i="9"/>
  <c r="E115" i="9" s="1"/>
  <c r="H115" i="9"/>
  <c r="H37" i="9"/>
  <c r="E40" i="9"/>
  <c r="E39" i="9"/>
  <c r="H265" i="9"/>
  <c r="E269" i="9"/>
  <c r="E268" i="9"/>
  <c r="E267" i="9"/>
  <c r="E254" i="9"/>
  <c r="E255" i="9"/>
  <c r="H253" i="9"/>
  <c r="E231" i="9"/>
  <c r="E234" i="9"/>
  <c r="H229" i="9"/>
  <c r="E206" i="9"/>
  <c r="E208" i="9"/>
  <c r="E207" i="9"/>
  <c r="H205" i="9"/>
  <c r="E165" i="9"/>
  <c r="E164" i="9"/>
  <c r="E167" i="9"/>
  <c r="H163" i="9"/>
  <c r="E141" i="9"/>
  <c r="E140" i="9"/>
  <c r="E142" i="9"/>
  <c r="H139" i="9"/>
  <c r="E196" i="9"/>
  <c r="E195" i="9"/>
  <c r="E194" i="9"/>
  <c r="H193" i="9"/>
  <c r="H31" i="9"/>
  <c r="E33" i="9"/>
  <c r="E31" i="9" s="1"/>
  <c r="E249" i="9"/>
  <c r="E248" i="9"/>
  <c r="E252" i="9"/>
  <c r="E250" i="9"/>
  <c r="H247" i="9"/>
  <c r="E225" i="9"/>
  <c r="E224" i="9"/>
  <c r="E226" i="9"/>
  <c r="H223" i="9"/>
  <c r="E201" i="9"/>
  <c r="E200" i="9"/>
  <c r="E204" i="9"/>
  <c r="H199" i="9"/>
  <c r="E159" i="9"/>
  <c r="E158" i="9"/>
  <c r="H157" i="9"/>
  <c r="E138" i="9"/>
  <c r="E133" i="9" s="1"/>
  <c r="H133" i="9"/>
  <c r="E189" i="9"/>
  <c r="E188" i="9"/>
  <c r="H187" i="9"/>
  <c r="H55" i="9"/>
  <c r="E57" i="9"/>
  <c r="E55" i="9" s="1"/>
  <c r="H14" i="9"/>
  <c r="E274" i="9"/>
  <c r="E273" i="9"/>
  <c r="E276" i="9"/>
  <c r="E272" i="9"/>
  <c r="E275" i="9"/>
  <c r="E372" i="9"/>
  <c r="E370" i="9"/>
  <c r="E369" i="9"/>
  <c r="E368" i="9"/>
  <c r="H367" i="9"/>
  <c r="E381" i="9"/>
  <c r="E379" i="9" s="1"/>
  <c r="H379" i="9"/>
  <c r="E390" i="9"/>
  <c r="E387" i="9"/>
  <c r="H385" i="9"/>
  <c r="D217" i="9"/>
  <c r="D259" i="9"/>
  <c r="H259" i="9" s="1"/>
  <c r="D109" i="9"/>
  <c r="D181" i="9"/>
  <c r="D320" i="9"/>
  <c r="H320" i="9" s="1"/>
  <c r="D325" i="9"/>
  <c r="D331" i="9"/>
  <c r="D337" i="9"/>
  <c r="D343" i="9"/>
  <c r="D349" i="9"/>
  <c r="E187" i="9" l="1"/>
  <c r="E163" i="9"/>
  <c r="E229" i="9"/>
  <c r="E265" i="9"/>
  <c r="E385" i="9"/>
  <c r="E37" i="9"/>
  <c r="E157" i="9"/>
  <c r="E271" i="9"/>
  <c r="E253" i="9"/>
  <c r="E351" i="9"/>
  <c r="E354" i="9"/>
  <c r="H349" i="9"/>
  <c r="H343" i="9"/>
  <c r="E348" i="9"/>
  <c r="E345" i="9"/>
  <c r="H217" i="9"/>
  <c r="E220" i="9"/>
  <c r="E219" i="9"/>
  <c r="E247" i="9"/>
  <c r="E145" i="9"/>
  <c r="E169" i="9"/>
  <c r="E121" i="9"/>
  <c r="E218" i="9"/>
  <c r="E338" i="9"/>
  <c r="E342" i="9"/>
  <c r="E340" i="9"/>
  <c r="H337" i="9"/>
  <c r="E339" i="9"/>
  <c r="H181" i="9"/>
  <c r="E186" i="9"/>
  <c r="E184" i="9"/>
  <c r="E183" i="9"/>
  <c r="E182" i="9"/>
  <c r="E139" i="9"/>
  <c r="E333" i="9"/>
  <c r="E336" i="9"/>
  <c r="H331" i="9"/>
  <c r="E175" i="9"/>
  <c r="H109" i="9"/>
  <c r="E112" i="9"/>
  <c r="E111" i="9"/>
  <c r="E113" i="9"/>
  <c r="E110" i="9"/>
  <c r="E327" i="9"/>
  <c r="E330" i="9"/>
  <c r="H325" i="9"/>
  <c r="E367" i="9"/>
  <c r="E199" i="9"/>
  <c r="E223" i="9"/>
  <c r="E193" i="9"/>
  <c r="E205" i="9"/>
  <c r="E235" i="9"/>
  <c r="E151" i="9"/>
  <c r="E262" i="9"/>
  <c r="E261" i="9"/>
  <c r="E264" i="9"/>
  <c r="E263" i="9"/>
  <c r="E260" i="9"/>
  <c r="D319" i="9"/>
  <c r="H319" i="9" s="1"/>
  <c r="E109" i="9" l="1"/>
  <c r="E331" i="9"/>
  <c r="E343" i="9"/>
  <c r="E217" i="9"/>
  <c r="E325" i="9"/>
  <c r="E337" i="9"/>
  <c r="E181" i="9"/>
  <c r="E349" i="9"/>
  <c r="E259" i="9"/>
  <c r="E324" i="9"/>
  <c r="E320" i="9"/>
  <c r="E322" i="9"/>
  <c r="E321" i="9"/>
  <c r="D68" i="9"/>
  <c r="D73" i="9"/>
  <c r="D79" i="9"/>
  <c r="D85" i="9"/>
  <c r="E88" i="9" s="1"/>
  <c r="D91" i="9"/>
  <c r="D97" i="9"/>
  <c r="D103" i="9"/>
  <c r="H68" i="9" l="1"/>
  <c r="E319" i="9"/>
  <c r="E76" i="9"/>
  <c r="E75" i="9"/>
  <c r="E74" i="9"/>
  <c r="H73" i="9"/>
  <c r="E98" i="9"/>
  <c r="E99" i="9"/>
  <c r="H97" i="9"/>
  <c r="E93" i="9"/>
  <c r="E91" i="9" s="1"/>
  <c r="H91" i="9"/>
  <c r="E106" i="9"/>
  <c r="E105" i="9"/>
  <c r="H103" i="9"/>
  <c r="E82" i="9"/>
  <c r="E81" i="9"/>
  <c r="E80" i="9"/>
  <c r="H79" i="9"/>
  <c r="E87" i="9"/>
  <c r="E86" i="9"/>
  <c r="H85" i="9"/>
  <c r="D67" i="9"/>
  <c r="E97" i="9" l="1"/>
  <c r="E103" i="9"/>
  <c r="E85" i="9"/>
  <c r="E79" i="9"/>
  <c r="E73" i="9"/>
  <c r="E70" i="9"/>
  <c r="E68" i="9"/>
  <c r="H67" i="9"/>
  <c r="E69" i="9"/>
  <c r="D355" i="9"/>
  <c r="D392" i="9"/>
  <c r="D397" i="9"/>
  <c r="D403" i="9"/>
  <c r="D409" i="9"/>
  <c r="H355" i="9" l="1"/>
  <c r="E357" i="9"/>
  <c r="E355" i="9" s="1"/>
  <c r="H392" i="9"/>
  <c r="D8" i="9"/>
  <c r="H8" i="9" s="1"/>
  <c r="E405" i="9"/>
  <c r="E403" i="9" s="1"/>
  <c r="H403" i="9"/>
  <c r="E399" i="9"/>
  <c r="E398" i="9"/>
  <c r="E400" i="9"/>
  <c r="H397" i="9"/>
  <c r="E411" i="9"/>
  <c r="E409" i="9" s="1"/>
  <c r="H409" i="9"/>
  <c r="E67" i="9"/>
  <c r="D391" i="9"/>
  <c r="D361" i="9"/>
  <c r="E397" i="9" l="1"/>
  <c r="E392" i="9"/>
  <c r="H391" i="9"/>
  <c r="E393" i="9"/>
  <c r="E394" i="9"/>
  <c r="H361" i="9"/>
  <c r="E364" i="9"/>
  <c r="E363" i="9"/>
  <c r="E362" i="9"/>
  <c r="E366" i="9"/>
  <c r="D595" i="9"/>
  <c r="D499" i="9"/>
  <c r="D505" i="9"/>
  <c r="D493" i="9"/>
  <c r="D511" i="9"/>
  <c r="D517" i="9"/>
  <c r="D523" i="9"/>
  <c r="D589" i="9"/>
  <c r="D601" i="9"/>
  <c r="D607" i="9"/>
  <c r="D613" i="9"/>
  <c r="D619" i="9"/>
  <c r="D625" i="9"/>
  <c r="D571" i="9"/>
  <c r="D577" i="9"/>
  <c r="D541" i="9"/>
  <c r="D547" i="9"/>
  <c r="D553" i="9"/>
  <c r="D427" i="9"/>
  <c r="D433" i="9"/>
  <c r="D439" i="9"/>
  <c r="D445" i="9"/>
  <c r="D451" i="9"/>
  <c r="D457" i="9"/>
  <c r="D469" i="9"/>
  <c r="D475" i="9"/>
  <c r="D481" i="9"/>
  <c r="H517" i="9" l="1"/>
  <c r="E519" i="9"/>
  <c r="E518" i="9"/>
  <c r="H499" i="9"/>
  <c r="E502" i="9"/>
  <c r="E501" i="9"/>
  <c r="E500" i="9"/>
  <c r="H511" i="9"/>
  <c r="E512" i="9"/>
  <c r="E511" i="9" s="1"/>
  <c r="H493" i="9"/>
  <c r="E495" i="9"/>
  <c r="E494" i="9"/>
  <c r="H523" i="9"/>
  <c r="E525" i="9"/>
  <c r="E523" i="9" s="1"/>
  <c r="H505" i="9"/>
  <c r="E508" i="9"/>
  <c r="E507" i="9"/>
  <c r="H469" i="9"/>
  <c r="E471" i="9"/>
  <c r="E469" i="9" s="1"/>
  <c r="E627" i="9"/>
  <c r="E630" i="9"/>
  <c r="H625" i="9"/>
  <c r="H457" i="9"/>
  <c r="E459" i="9"/>
  <c r="E458" i="9"/>
  <c r="E462" i="9"/>
  <c r="E542" i="9"/>
  <c r="E546" i="9"/>
  <c r="E543" i="9"/>
  <c r="H541" i="9"/>
  <c r="E621" i="9"/>
  <c r="E619" i="9" s="1"/>
  <c r="H619" i="9"/>
  <c r="E591" i="9"/>
  <c r="E589" i="9" s="1"/>
  <c r="H589" i="9"/>
  <c r="E549" i="9"/>
  <c r="E547" i="9" s="1"/>
  <c r="H547" i="9"/>
  <c r="E596" i="9"/>
  <c r="E600" i="9"/>
  <c r="E597" i="9"/>
  <c r="H595" i="9"/>
  <c r="H433" i="9"/>
  <c r="E438" i="9"/>
  <c r="E433" i="9" s="1"/>
  <c r="H451" i="9"/>
  <c r="E453" i="9"/>
  <c r="E452" i="9"/>
  <c r="E456" i="9"/>
  <c r="H427" i="9"/>
  <c r="E429" i="9"/>
  <c r="E427" i="9" s="1"/>
  <c r="E579" i="9"/>
  <c r="E577" i="9" s="1"/>
  <c r="H577" i="9"/>
  <c r="E615" i="9"/>
  <c r="E614" i="9"/>
  <c r="H613" i="9"/>
  <c r="E441" i="9"/>
  <c r="H439" i="9"/>
  <c r="E444" i="9"/>
  <c r="E603" i="9"/>
  <c r="E601" i="9" s="1"/>
  <c r="H601" i="9"/>
  <c r="H481" i="9"/>
  <c r="E483" i="9"/>
  <c r="E482" i="9"/>
  <c r="H475" i="9"/>
  <c r="E477" i="9"/>
  <c r="E476" i="9"/>
  <c r="H445" i="9"/>
  <c r="E447" i="9"/>
  <c r="E445" i="9" s="1"/>
  <c r="E555" i="9"/>
  <c r="E553" i="9" s="1"/>
  <c r="H553" i="9"/>
  <c r="E573" i="9"/>
  <c r="E571" i="9" s="1"/>
  <c r="H571" i="9"/>
  <c r="E612" i="9"/>
  <c r="E609" i="9"/>
  <c r="E608" i="9"/>
  <c r="H607" i="9"/>
  <c r="E391" i="9"/>
  <c r="E361" i="9"/>
  <c r="D565" i="9"/>
  <c r="D583" i="9"/>
  <c r="D487" i="9"/>
  <c r="D535" i="9"/>
  <c r="D415" i="9"/>
  <c r="H415" i="9" s="1"/>
  <c r="E625" i="9" l="1"/>
  <c r="E517" i="9"/>
  <c r="E493" i="9"/>
  <c r="E439" i="9"/>
  <c r="E607" i="9"/>
  <c r="E481" i="9"/>
  <c r="E499" i="9"/>
  <c r="H487" i="9"/>
  <c r="E505" i="9"/>
  <c r="E541" i="9"/>
  <c r="H583" i="9"/>
  <c r="E585" i="9"/>
  <c r="E584" i="9"/>
  <c r="E451" i="9"/>
  <c r="E595" i="9"/>
  <c r="E457" i="9"/>
  <c r="H535" i="9"/>
  <c r="E540" i="9"/>
  <c r="E537" i="9"/>
  <c r="E536" i="9"/>
  <c r="H565" i="9"/>
  <c r="E567" i="9"/>
  <c r="E565" i="9" s="1"/>
  <c r="E475" i="9"/>
  <c r="E613" i="9"/>
  <c r="E490" i="9"/>
  <c r="E488" i="9"/>
  <c r="E489" i="9"/>
  <c r="E416" i="9"/>
  <c r="E417" i="9"/>
  <c r="D19" i="9"/>
  <c r="D25" i="9"/>
  <c r="D43" i="9"/>
  <c r="D49" i="9"/>
  <c r="D277" i="9"/>
  <c r="D289" i="9"/>
  <c r="D295" i="9"/>
  <c r="D301" i="9"/>
  <c r="H25" i="9" l="1"/>
  <c r="E30" i="9"/>
  <c r="E26" i="9"/>
  <c r="H43" i="9"/>
  <c r="E45" i="9"/>
  <c r="E43" i="9" s="1"/>
  <c r="E279" i="9"/>
  <c r="E277" i="9" s="1"/>
  <c r="H277" i="9"/>
  <c r="H19" i="9"/>
  <c r="E21" i="9"/>
  <c r="E19" i="9" s="1"/>
  <c r="H49" i="9"/>
  <c r="E51" i="9"/>
  <c r="E49" i="9" s="1"/>
  <c r="E303" i="9"/>
  <c r="E302" i="9"/>
  <c r="H301" i="9"/>
  <c r="E535" i="9"/>
  <c r="E297" i="9"/>
  <c r="E295" i="9" s="1"/>
  <c r="H295" i="9"/>
  <c r="E291" i="9"/>
  <c r="E294" i="9"/>
  <c r="H289" i="9"/>
  <c r="E415" i="9"/>
  <c r="E583" i="9"/>
  <c r="E487" i="9"/>
  <c r="D283" i="9"/>
  <c r="E25" i="9" l="1"/>
  <c r="E289" i="9"/>
  <c r="E301" i="9"/>
  <c r="E284" i="9"/>
  <c r="E285" i="9"/>
  <c r="E288" i="9"/>
  <c r="E286" i="9"/>
  <c r="H283" i="9"/>
  <c r="D13" i="9"/>
  <c r="H13" i="9" l="1"/>
  <c r="E18" i="9"/>
  <c r="E15" i="9"/>
  <c r="E16" i="9"/>
  <c r="E14" i="9"/>
  <c r="D7" i="9"/>
  <c r="E283" i="9"/>
  <c r="E13" i="9" l="1"/>
  <c r="E11" i="9"/>
  <c r="E10" i="9"/>
  <c r="E9" i="9"/>
  <c r="E8" i="9"/>
  <c r="H7" i="9"/>
  <c r="E7" i="9" l="1"/>
</calcChain>
</file>

<file path=xl/sharedStrings.xml><?xml version="1.0" encoding="utf-8"?>
<sst xmlns="http://schemas.openxmlformats.org/spreadsheetml/2006/main" count="4267" uniqueCount="399">
  <si>
    <t>Департамент финансов и бюджетной политики Белгородской области</t>
  </si>
  <si>
    <t>(наименование органа, исполняющего бюджет)</t>
  </si>
  <si>
    <t xml:space="preserve"> на 01.04.2014 г.</t>
  </si>
  <si>
    <t>Дата печати 10.04.2014 (14:27:33)</t>
  </si>
  <si>
    <t>Бюджет: Бюджет Белгородской области</t>
  </si>
  <si>
    <t>КВФО: 1</t>
  </si>
  <si>
    <t>КФСР: 0801,0804,0802</t>
  </si>
  <si>
    <t>тыс. руб.</t>
  </si>
  <si>
    <t>КЦСР</t>
  </si>
  <si>
    <t>Бланк расходов</t>
  </si>
  <si>
    <t>Бюджетополучатель</t>
  </si>
  <si>
    <t>КОСГУ</t>
  </si>
  <si>
    <t>Доп. ЭК</t>
  </si>
  <si>
    <t>КП - расходы 1кв</t>
  </si>
  <si>
    <t>КП - расходы 2кв</t>
  </si>
  <si>
    <t>КП - расходы 3кв</t>
  </si>
  <si>
    <t>КП - расходы 4кв</t>
  </si>
  <si>
    <t>Профинансировано на текущую дату</t>
  </si>
  <si>
    <t>Кассовый расход</t>
  </si>
  <si>
    <t>Утв. план ассигнования 2014  год</t>
  </si>
  <si>
    <t>Ассигнования 2014  год</t>
  </si>
  <si>
    <t>Расход по ЛС</t>
  </si>
  <si>
    <t>Утв. план ассигнования 2015  год</t>
  </si>
  <si>
    <t>Утв. план ассигнования 2016  год</t>
  </si>
  <si>
    <t>0100000</t>
  </si>
  <si>
    <t>0110000</t>
  </si>
  <si>
    <t>0112031</t>
  </si>
  <si>
    <t>ГКУК "Спецбиблиотека"</t>
  </si>
  <si>
    <t>226</t>
  </si>
  <si>
    <t>2260801</t>
  </si>
  <si>
    <t>340</t>
  </si>
  <si>
    <t>3400801</t>
  </si>
  <si>
    <t>ГУК "БГДБ А.А.Лиханова"</t>
  </si>
  <si>
    <t>ГКУК "БГДБ А.А.Лиханова"</t>
  </si>
  <si>
    <t>Субсидии бюджетным учреждениям на иные цели (управление культуры)</t>
  </si>
  <si>
    <t>БГУНБ</t>
  </si>
  <si>
    <t>241</t>
  </si>
  <si>
    <t>ГБУК "БГХМ"</t>
  </si>
  <si>
    <t>ГБУК "БГЦНТ"</t>
  </si>
  <si>
    <t>ГБУК "Белгородкино"</t>
  </si>
  <si>
    <t>0160000</t>
  </si>
  <si>
    <t>0162999</t>
  </si>
  <si>
    <t>310</t>
  </si>
  <si>
    <t>3100801</t>
  </si>
  <si>
    <t>БГИКМ</t>
  </si>
  <si>
    <t>ГБУК "БГМНК"</t>
  </si>
  <si>
    <t>2900801</t>
  </si>
  <si>
    <t>музей-диорама</t>
  </si>
  <si>
    <t>0400000</t>
  </si>
  <si>
    <t>0450000</t>
  </si>
  <si>
    <t>0452999</t>
  </si>
  <si>
    <t>3101106</t>
  </si>
  <si>
    <t>Прочие расходы( централизованные средства)</t>
  </si>
  <si>
    <t>Управление культуры Белгородской области</t>
  </si>
  <si>
    <t>0500000</t>
  </si>
  <si>
    <t>0510000</t>
  </si>
  <si>
    <t>0510059</t>
  </si>
  <si>
    <t>211</t>
  </si>
  <si>
    <t>2110201</t>
  </si>
  <si>
    <t>212</t>
  </si>
  <si>
    <t>2120100</t>
  </si>
  <si>
    <t>213</t>
  </si>
  <si>
    <t>2130201</t>
  </si>
  <si>
    <t>221</t>
  </si>
  <si>
    <t>2210100</t>
  </si>
  <si>
    <t>2210200</t>
  </si>
  <si>
    <t>222</t>
  </si>
  <si>
    <t>2220100</t>
  </si>
  <si>
    <t>223</t>
  </si>
  <si>
    <t>2230100</t>
  </si>
  <si>
    <t>2230300</t>
  </si>
  <si>
    <t>2230401</t>
  </si>
  <si>
    <t>2230402</t>
  </si>
  <si>
    <t>224</t>
  </si>
  <si>
    <t>2240100</t>
  </si>
  <si>
    <t>225</t>
  </si>
  <si>
    <t>2250104</t>
  </si>
  <si>
    <t>2250107</t>
  </si>
  <si>
    <t>2250108</t>
  </si>
  <si>
    <t>2250400</t>
  </si>
  <si>
    <t>2250601</t>
  </si>
  <si>
    <t>2260106</t>
  </si>
  <si>
    <t>2260113</t>
  </si>
  <si>
    <t>2260602</t>
  </si>
  <si>
    <t>2260603</t>
  </si>
  <si>
    <t>2260900</t>
  </si>
  <si>
    <t>2261006</t>
  </si>
  <si>
    <t>2261200</t>
  </si>
  <si>
    <t>290</t>
  </si>
  <si>
    <t>2900101</t>
  </si>
  <si>
    <t>2900103</t>
  </si>
  <si>
    <t>2900104</t>
  </si>
  <si>
    <t>3400112</t>
  </si>
  <si>
    <t>3400201</t>
  </si>
  <si>
    <t>3400204</t>
  </si>
  <si>
    <t>ГКУК "Спецбиблиотека"  (Платные услуги)</t>
  </si>
  <si>
    <t>2220200</t>
  </si>
  <si>
    <t>2260403</t>
  </si>
  <si>
    <t>2260605</t>
  </si>
  <si>
    <t>ГУК "БГДБ А.А.Лиханова" (Платные услуги)</t>
  </si>
  <si>
    <t>Субсидии бюджетным учреждениям на оказание государственных услуг (работ) (управление культуры)</t>
  </si>
  <si>
    <t>3400202</t>
  </si>
  <si>
    <t>3400205</t>
  </si>
  <si>
    <t>Субсидии бюджетным учреждениям на содержание помещений (управление культуры)</t>
  </si>
  <si>
    <t>2250101</t>
  </si>
  <si>
    <t>2250102</t>
  </si>
  <si>
    <t>2250605</t>
  </si>
  <si>
    <t>2260613</t>
  </si>
  <si>
    <t>Управление культуры  (бюджетные ассигнования)</t>
  </si>
  <si>
    <t>2900102</t>
  </si>
  <si>
    <t>0512055</t>
  </si>
  <si>
    <t>0512144</t>
  </si>
  <si>
    <t>3101105</t>
  </si>
  <si>
    <t>0512999</t>
  </si>
  <si>
    <t>0520000</t>
  </si>
  <si>
    <t>0520059</t>
  </si>
  <si>
    <t>ГБУК "БГЛМ"</t>
  </si>
  <si>
    <t>2260705</t>
  </si>
  <si>
    <t>2260610</t>
  </si>
  <si>
    <t>2230200</t>
  </si>
  <si>
    <t>2250604</t>
  </si>
  <si>
    <t>2250703</t>
  </si>
  <si>
    <t>2260604</t>
  </si>
  <si>
    <t>2250704</t>
  </si>
  <si>
    <t>2900105</t>
  </si>
  <si>
    <t>0522999</t>
  </si>
  <si>
    <t>0530000</t>
  </si>
  <si>
    <t>0530059</t>
  </si>
  <si>
    <t>2250800</t>
  </si>
  <si>
    <t>2250103</t>
  </si>
  <si>
    <t>0532462</t>
  </si>
  <si>
    <t>0532999</t>
  </si>
  <si>
    <t>0540000</t>
  </si>
  <si>
    <t>0542124</t>
  </si>
  <si>
    <t>0550000</t>
  </si>
  <si>
    <t>0550059</t>
  </si>
  <si>
    <t>Субсидии автономным учреждениям на иные цели (управление культуры)</t>
  </si>
  <si>
    <t>ОГАУК "БГАДТ им. М.С Щепкина"</t>
  </si>
  <si>
    <t>Субсидии автономным учреждениям на оказание государственных услуг (работ) (управление культуры)</t>
  </si>
  <si>
    <t>2260614</t>
  </si>
  <si>
    <t>Субсидии автономным учреждениям на содержание помещений (управление культуры)</t>
  </si>
  <si>
    <t>ГБУК "БГТК"</t>
  </si>
  <si>
    <t>ГБУК "БГФ"</t>
  </si>
  <si>
    <t>0552999</t>
  </si>
  <si>
    <t>0560000</t>
  </si>
  <si>
    <t>0560059</t>
  </si>
  <si>
    <t>Производственная группа</t>
  </si>
  <si>
    <t>2110300</t>
  </si>
  <si>
    <t>2130300</t>
  </si>
  <si>
    <t>2900608</t>
  </si>
  <si>
    <t>Технадзор</t>
  </si>
  <si>
    <t>Управление культуры Белгородской области (информационная группа)</t>
  </si>
  <si>
    <t>ЦБ Управление культуры</t>
  </si>
  <si>
    <t>0562085</t>
  </si>
  <si>
    <t>Субсидии бюджетам муниципальных образований (упр.культуры)</t>
  </si>
  <si>
    <t>0562086</t>
  </si>
  <si>
    <t>0700000</t>
  </si>
  <si>
    <t>0720000</t>
  </si>
  <si>
    <t>0722102</t>
  </si>
  <si>
    <t>Субсидии на оказание государственных услуг (работ) некоммерческим организациям за исключением государственных учреждений (упр.культуры)</t>
  </si>
  <si>
    <t>242</t>
  </si>
  <si>
    <t>2420100</t>
  </si>
  <si>
    <t>0730000</t>
  </si>
  <si>
    <t>0732999</t>
  </si>
  <si>
    <t>1500000</t>
  </si>
  <si>
    <t>1550000</t>
  </si>
  <si>
    <t>1552999</t>
  </si>
  <si>
    <t>Итого</t>
  </si>
  <si>
    <t>Бланк расходов: ГУК "БГДБ А.А.Лиханова" (Платные услуги), ГУК "БГДБ А.А.Лиханова", ГКУК "Спецбиблиотека"  (Платные услуги), ЦБ Управление культуры, Производственная группа, Технадзор, Прочие расходы( централизованные средства), ГКУК "Спецбиблиотека", Субс</t>
  </si>
  <si>
    <t>Бюджетополучатель: Государственное казенное учреждение культуры "Белгородская государственная специальная библиотека для слепых имени В.Я.Ерошенко", Государственное бюджетное учреждение культуры "Белгородская государственная библиотека для молодежи", госу</t>
  </si>
  <si>
    <t>2</t>
  </si>
  <si>
    <t>3</t>
  </si>
  <si>
    <t>4</t>
  </si>
  <si>
    <t>1.1.</t>
  </si>
  <si>
    <t>1.2.</t>
  </si>
  <si>
    <t>Источник ресурсного обеспечения</t>
  </si>
  <si>
    <t>федеральный бюджет</t>
  </si>
  <si>
    <t>областной бюджет</t>
  </si>
  <si>
    <t>консолидированные бюджеты муниципальных образований</t>
  </si>
  <si>
    <t>территориальные внебюджетные фонды</t>
  </si>
  <si>
    <t>иные источники</t>
  </si>
  <si>
    <t>всего, в том числе:</t>
  </si>
  <si>
    <t>1.</t>
  </si>
  <si>
    <t>№</t>
  </si>
  <si>
    <t>План</t>
  </si>
  <si>
    <t>Сумма,                                                                                                                                                                                                                                                                                                                                                 тыс. рублей</t>
  </si>
  <si>
    <t>Удельный вес, %</t>
  </si>
  <si>
    <t>Финансирование</t>
  </si>
  <si>
    <t>1.3.</t>
  </si>
  <si>
    <t>1.4.</t>
  </si>
  <si>
    <t>1.5.</t>
  </si>
  <si>
    <t>1.6.</t>
  </si>
  <si>
    <t>4.</t>
  </si>
  <si>
    <t>4.1.</t>
  </si>
  <si>
    <t>4.2.</t>
  </si>
  <si>
    <t>4.3.</t>
  </si>
  <si>
    <t>4.5.</t>
  </si>
  <si>
    <t>4.6.</t>
  </si>
  <si>
    <t>5.</t>
  </si>
  <si>
    <t>5.1.</t>
  </si>
  <si>
    <t>5.2.</t>
  </si>
  <si>
    <t>5.3.</t>
  </si>
  <si>
    <t>5.4.</t>
  </si>
  <si>
    <t>5.5.</t>
  </si>
  <si>
    <t>5.6.</t>
  </si>
  <si>
    <t>6.</t>
  </si>
  <si>
    <t>6.1.</t>
  </si>
  <si>
    <t>6.2.</t>
  </si>
  <si>
    <t>6.3.</t>
  </si>
  <si>
    <t>7.</t>
  </si>
  <si>
    <t>7.1.</t>
  </si>
  <si>
    <t>7.2.</t>
  </si>
  <si>
    <t>7.3.</t>
  </si>
  <si>
    <t>8.</t>
  </si>
  <si>
    <t>8.1.</t>
  </si>
  <si>
    <t>8.2.</t>
  </si>
  <si>
    <t>8.3.</t>
  </si>
  <si>
    <t>8.4.</t>
  </si>
  <si>
    <t>8.5.</t>
  </si>
  <si>
    <t>8.6.</t>
  </si>
  <si>
    <t>9.</t>
  </si>
  <si>
    <t>9.1.</t>
  </si>
  <si>
    <t>9.3.</t>
  </si>
  <si>
    <t>10.</t>
  </si>
  <si>
    <t>10.1.</t>
  </si>
  <si>
    <t>10.2.</t>
  </si>
  <si>
    <t>10.3.</t>
  </si>
  <si>
    <t>11.</t>
  </si>
  <si>
    <t>11.1.</t>
  </si>
  <si>
    <t>11.4.</t>
  </si>
  <si>
    <t>11.5.</t>
  </si>
  <si>
    <t>11.6.</t>
  </si>
  <si>
    <t>11.7.</t>
  </si>
  <si>
    <t>11.8.</t>
  </si>
  <si>
    <t>13.</t>
  </si>
  <si>
    <t>13.1.</t>
  </si>
  <si>
    <t>13.2.</t>
  </si>
  <si>
    <t>13.3.</t>
  </si>
  <si>
    <t>14.</t>
  </si>
  <si>
    <t>14.1.</t>
  </si>
  <si>
    <t>14.2.</t>
  </si>
  <si>
    <t>15.</t>
  </si>
  <si>
    <t>15.1.</t>
  </si>
  <si>
    <t>15.2.</t>
  </si>
  <si>
    <t>15.3.</t>
  </si>
  <si>
    <t>15.4.</t>
  </si>
  <si>
    <t>15.5.</t>
  </si>
  <si>
    <t>15.6.</t>
  </si>
  <si>
    <t>15.7.</t>
  </si>
  <si>
    <t>12.</t>
  </si>
  <si>
    <t>12.1.</t>
  </si>
  <si>
    <t>12.2.</t>
  </si>
  <si>
    <t>12.3.</t>
  </si>
  <si>
    <t>12.4.</t>
  </si>
  <si>
    <t>12.5.</t>
  </si>
  <si>
    <t>12.6.</t>
  </si>
  <si>
    <t>2.</t>
  </si>
  <si>
    <t>2.1.</t>
  </si>
  <si>
    <t>2.2.</t>
  </si>
  <si>
    <t>2.3.</t>
  </si>
  <si>
    <t>2.4.</t>
  </si>
  <si>
    <t>2.5.</t>
  </si>
  <si>
    <t>2.6.</t>
  </si>
  <si>
    <t>3.</t>
  </si>
  <si>
    <t>3.1.</t>
  </si>
  <si>
    <t>3.2.</t>
  </si>
  <si>
    <t>3.3.</t>
  </si>
  <si>
    <t>3.5.</t>
  </si>
  <si>
    <t>3.7.</t>
  </si>
  <si>
    <t>3.8.</t>
  </si>
  <si>
    <t>3.9.</t>
  </si>
  <si>
    <t>Всего, по государственным программам Белгородской области</t>
  </si>
  <si>
    <t>Наименование программы, подпрограммы</t>
  </si>
  <si>
    <t>Отклонение, %</t>
  </si>
  <si>
    <t>3.И.</t>
  </si>
  <si>
    <t>3.Г.</t>
  </si>
  <si>
    <t>1.8.</t>
  </si>
  <si>
    <t>1.7.</t>
  </si>
  <si>
    <t>7.4.</t>
  </si>
  <si>
    <t>15.8.</t>
  </si>
  <si>
    <t>11.2 .</t>
  </si>
  <si>
    <t>Подпрограмма «Профилактика немедицинского потребления наркотических средств и психотропных веществ»</t>
  </si>
  <si>
    <t>Подпрограмма «Снижение рисков и смягчение последствий чрезвычайных ситуаций природного и техногенного характера, пожарная безопасность и защита населения»</t>
  </si>
  <si>
    <t>Подпрограмма «Укрепление общественного порядка»</t>
  </si>
  <si>
    <t>Подпрограмма «Профилактика безнадзорности и правонарушений несовершеннолетних»</t>
  </si>
  <si>
    <t>Подпрограмма «Построение и развитие аппаратно-программного комплекса «Безопасный город»</t>
  </si>
  <si>
    <t>Подпрограмма «Противодействие терроризму и экстремизму»</t>
  </si>
  <si>
    <t>Подпрограмма «Государственная поддержка уголовно-исполнительной системы»</t>
  </si>
  <si>
    <t>Подпрограмма «Развитие дошкольного образования»</t>
  </si>
  <si>
    <t>Подпрограмма «Развитие общего образования»</t>
  </si>
  <si>
    <t>Подпрограмма «Развитие дополнительного образования детей»</t>
  </si>
  <si>
    <t>Подпрограмма «Развитие системы оценки качества образования»</t>
  </si>
  <si>
    <t>Подпрограмма «Государственная политика в сфере образования»</t>
  </si>
  <si>
    <t>Подпрограмма «Организация отдыха и оздоровления детей и подростков Белгородской области»</t>
  </si>
  <si>
    <t>Подпрограмма «Профилактика заболеваний и формирование здорового образа жизни»</t>
  </si>
  <si>
    <t>Подпрограмма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помощи»</t>
  </si>
  <si>
    <t>Подпрограмма «Охрана здоровья матери и ребенка»</t>
  </si>
  <si>
    <t>Подпрограмма «Оказание паллиативной помощи, в том числе детям»</t>
  </si>
  <si>
    <t>Подпрограмма «Кадровое обеспечение системы здравоохранения»</t>
  </si>
  <si>
    <t>Подпрограмма «Совершенствование системы лекарственного обеспечения, в том числе в амбулаторных условиях»</t>
  </si>
  <si>
    <t>Подпрограмма «Совершенствование системы территориального планирования»</t>
  </si>
  <si>
    <t>Подпрограмма «Обеспечение реализации государственной программы»</t>
  </si>
  <si>
    <t>Подпрограмма «Развитие мер социальной поддержки отдельных категорий граждан»</t>
  </si>
  <si>
    <t>Подпрограмма «Модернизация и развитие социального обслуживания населения»</t>
  </si>
  <si>
    <t>Подпрограмма «Социальная поддержка семьи и детей»</t>
  </si>
  <si>
    <t>Подпрограмма «Доступная среда»</t>
  </si>
  <si>
    <t>Подпрограмма «Развитие библиотечного дела»</t>
  </si>
  <si>
    <t>Подпрограмма «Развитие музейного дела»</t>
  </si>
  <si>
    <t>Подпрограмма «Культурно-досуговая деятельность и народное творчество»</t>
  </si>
  <si>
    <t>Подпрограмма «Государственная охрана, сохранение и популяризация объектов культурного наследия (памятников истории и культуры)»</t>
  </si>
  <si>
    <t>Подпрограмма «Развитие профессионального искусства»</t>
  </si>
  <si>
    <t>Подпрограмма «Государственная политика в сфере культуры»</t>
  </si>
  <si>
    <t>Подпрограмма «Развитие физической культуры и массового спорта»</t>
  </si>
  <si>
    <t>Подпрограмма «Развитие системы подготовки спортивного резерва и спорта высших достижений»</t>
  </si>
  <si>
    <t>Подпрограмма «Информирование населения Белгородской области о приоритетных направлениях региональной политики в печатных и электронных средствах массовой информации»</t>
  </si>
  <si>
    <t>Подпрограмма «Открытая власть»</t>
  </si>
  <si>
    <t>Подпрограмма «Укрепление единства российской нации и этнокультурное развитие народов России»</t>
  </si>
  <si>
    <t>Подпрограмма «Поддержка общественных объединений, некоммерческих организаций и инициатив гражданского общества на территории Белгородской области»</t>
  </si>
  <si>
    <t>Подпрограмма «Улучшение инвестиционного климата и стимулирование инновационной деятельности»</t>
  </si>
  <si>
    <t>Подпрограмма «Развитие промышленности»</t>
  </si>
  <si>
    <t>Подпрограмма «Развитие и государственная поддержка малого и среднего предпринимательства»</t>
  </si>
  <si>
    <t>Подпрограмма «Развитие туризма, ремесленничества и придорожного сервиса»</t>
  </si>
  <si>
    <t>Подпрограмма «Энергосбережение и повышение энергетической эффективности»</t>
  </si>
  <si>
    <t>Подпрограмма «Стимулирование развития жилищного строительства на территории Белгородской области»</t>
  </si>
  <si>
    <t>Подпрограмма «Совершенствование и развитие дорожной сети»</t>
  </si>
  <si>
    <t>Подпрограмма «Совершенствование и развитие транспортной системы»</t>
  </si>
  <si>
    <t>Подпрограмма «Техническая и технологическая модернизация, инновационное развитие»</t>
  </si>
  <si>
    <t>Подпрограмма «Устойчивое развитие сельских территорий»</t>
  </si>
  <si>
    <t>Подпрограмма «Развитие мелиорации земель сельскохозяйственного назначения»</t>
  </si>
  <si>
    <t>11.Б.</t>
  </si>
  <si>
    <t>Подпрограмма «Развитие молочного скотоводства»</t>
  </si>
  <si>
    <t>11.И.</t>
  </si>
  <si>
    <t>Подпрограмма «Развитие отраслей агропромышленного комплекса»</t>
  </si>
  <si>
    <t>11.Л.</t>
  </si>
  <si>
    <t>Подпрограмма «Стимулирование инвестиционной деятельности в агропромышленном комплексе»</t>
  </si>
  <si>
    <t>Подпрограмма «Поддержка малых форм хозяйствования»</t>
  </si>
  <si>
    <t>Подпрограмма «Развитие лесного хозяйства»</t>
  </si>
  <si>
    <t>Подпрограмма «Развитие водохозяйственного комплекса»</t>
  </si>
  <si>
    <t>Подпрограмма «Охрана окружающей среды и рациональное природопользование»</t>
  </si>
  <si>
    <t>Подпрограмма «Сохранение, воспроизводство и использование животного мира»</t>
  </si>
  <si>
    <t>Подпрограмма «Любительское рыболовство и охрана водных биоресурсов»</t>
  </si>
  <si>
    <t>Подпрограмма «Содействие занятости населения и социальная поддержка безработных граждан»</t>
  </si>
  <si>
    <t>Подпрограмма «Развитие информационного общества»</t>
  </si>
  <si>
    <t>Подпрограмма «Повышение качества и доступности государственных и муниципальных услуг»</t>
  </si>
  <si>
    <t>Подпрограмма «Развитие государственной гражданской и муниципальной службы Белгородской области»</t>
  </si>
  <si>
    <t>Подпрограмма «Развитие профессионального образования»</t>
  </si>
  <si>
    <t>Подпрограмма «Развитие вузовской науки»</t>
  </si>
  <si>
    <t>Подпрограмма «Подготовка управленческих кадров для организаций народного хозяйства»</t>
  </si>
  <si>
    <t>Подпрограмма «Молодость Белгородчины»</t>
  </si>
  <si>
    <t>Подпрограмма «Противодействие коррупции»</t>
  </si>
  <si>
    <t>Подпрограмма «Патриотическое воспитание граждан Белгородской области»</t>
  </si>
  <si>
    <t>Государственная программа «Развитие культуры и искусства Белгородской области на 2014-2020 годы»</t>
  </si>
  <si>
    <t>Подпрограмма «Обеспечение создания новых мест в общеобразовательных организациях Белгородской области»</t>
  </si>
  <si>
    <t>13.4.</t>
  </si>
  <si>
    <t>Подпрограмма «Сопровождение инвалидов молодого возраста при трудоустройстве»</t>
  </si>
  <si>
    <t>Государственная программа «Содействие занятости населения Белгородской области на 2014-2020 годы»</t>
  </si>
  <si>
    <t>Государственная программа «Развитие информационного общества в Белгородской области на 2014-2020 годы»</t>
  </si>
  <si>
    <t>3.4.</t>
  </si>
  <si>
    <t>Государственная программа «Развитие здравоохранения Белгородской области на 2014-2020 годы»</t>
  </si>
  <si>
    <t>Подпрограмма «Обеспечение защиты и реализации прав граждан и организаций в сфере государственной регистрации актов гражданского состояния»</t>
  </si>
  <si>
    <t>17.</t>
  </si>
  <si>
    <t>Государственная программа «Создание новых мест в общеобразовательных организациях Белгородской области на 2016-2025 годы»</t>
  </si>
  <si>
    <t>17.1.</t>
  </si>
  <si>
    <t>Государственная программа «Социальная поддержка граждан в Белгородской области на 2014-2020 годы»</t>
  </si>
  <si>
    <t>7.5.</t>
  </si>
  <si>
    <t>Подпрограмма «Развитие территориального общественного самоуправления в Белгородской области»</t>
  </si>
  <si>
    <t>Государственная программа «Обеспечение населения Белгородской области информацией о приоритетных направлениях региональной политики на 2014-2020 годы»</t>
  </si>
  <si>
    <t>Государственная программа «Развитие образования Белгородской области на 2014-2020 годы»</t>
  </si>
  <si>
    <t>Подпрограмма «Развитие государственно-частного партнерства»</t>
  </si>
  <si>
    <t>Подпрограмма «Развитие первичной медико-санитарной помощи»</t>
  </si>
  <si>
    <t>3.Д.</t>
  </si>
  <si>
    <t>Государственная программа «Развитие кадровой политики Белгородской области на 2014-2020 годы»</t>
  </si>
  <si>
    <t>16.1.</t>
  </si>
  <si>
    <t>Подпрограмма «Благоустройство дворовых территорий многоквартирных домов, общественных и иных территорий соответствующего функционального назначения муниципальных образований Белгородской области»</t>
  </si>
  <si>
    <t>16.</t>
  </si>
  <si>
    <t>Государственная программа «Формирование современной городской среды на территории Белгородской области на 2018-2022 годы»</t>
  </si>
  <si>
    <t>Государственная программа «Совершенствование и развитие транспортной системы и дорожной сети Белгородской области на 2014-2020 годы»</t>
  </si>
  <si>
    <t>Подпрограмма «Развитие и модернизация коммунального комплекса Белгородской области»</t>
  </si>
  <si>
    <t>9.4.</t>
  </si>
  <si>
    <t>Подпрограмма «Создание условий для обеспечения населения качественными услугами жилищно-коммунального хозяйства»</t>
  </si>
  <si>
    <t>9.2.</t>
  </si>
  <si>
    <t>Государственная программа «Обеспечение доступным и комфортным жильем и коммунальными услугами жителей Белгородской области на 2014-2020 годы»</t>
  </si>
  <si>
    <t xml:space="preserve">Подпрограмма «Обеспечение реализации государственной программы» </t>
  </si>
  <si>
    <t>Госпрограмма «Обеспечение безопасности жизнедеятельности населения и территорий Белгородской области на 2014-2020 годы»</t>
  </si>
  <si>
    <t>Подпрограмма «Улучшение условий и охраны труда»</t>
  </si>
  <si>
    <t>11.Г.</t>
  </si>
  <si>
    <t>Подпрограмма «Поддержка племенного дела, селекции и семеноводства»</t>
  </si>
  <si>
    <t xml:space="preserve">Подпрограмма «Развитие подотрасли растениеводства,  переработки и реализации продукции растениеводства»    </t>
  </si>
  <si>
    <t>Государственная программа «Развитие сельского хозяйства и рыбоводства в Белгородской области на 2014-2020 годы»</t>
  </si>
  <si>
    <t>Подпрограмма «Развитие подотрасли животноводства, переработки и реализации продукции животноводства»</t>
  </si>
  <si>
    <t>12.7.</t>
  </si>
  <si>
    <t>Подпрограмма «Обращение с твердыми коммунальными отходами на территории Белгородской области»</t>
  </si>
  <si>
    <t>Подпрограмма «Развитие мировой юстиции в Белгородской области»</t>
  </si>
  <si>
    <t>Государственная программа «Развитие физической культуры и спорта в Белгородской области на 2014-2020 годы»</t>
  </si>
  <si>
    <t>Сведения о ресурсном обеспечении программ по итогам 2018 года</t>
  </si>
  <si>
    <t>Государственная программа «Развитие экономического потенциала и формирование благоприятного предпринимательского климата в Белгородской области на 2014-2020 годы»</t>
  </si>
  <si>
    <t>Приложение 2</t>
  </si>
  <si>
    <t>* средства областного бюджета по основному мероприятию «Субсидии на разработку проектно-сметной документации на рекультивацию объектов накопленного вреда окружающей среде» подпрограммы 3 (17 121 тыс. рублей) и подпрограммы 7 (5 000 тыс. рублей) исключены, в связи с тем, что освоение данных средств планируется в 2019 году в соответствии с законом Белгородской области от 19 декабря 2018 года № 337 «Об областном бюджете на 2019 год и на плановый период 2020 и 2021 годов»</t>
  </si>
  <si>
    <t>Государственная программа «Развитие водного и лесного хозяйства Белгородской области, охрана окружающей среды на 2014-2020 годы»*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</si>
</sst>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1" fillId="0" borderId="0"/>
    <xf numFmtId="0" fontId="10" fillId="0" borderId="0" applyNumberFormat="0" applyFill="0" applyBorder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8" applyNumberFormat="0" applyAlignment="0" applyProtection="0"/>
    <xf numFmtId="0" fontId="18" fillId="8" borderId="9" applyNumberFormat="0" applyAlignment="0" applyProtection="0"/>
    <xf numFmtId="0" fontId="19" fillId="8" borderId="8" applyNumberFormat="0" applyAlignment="0" applyProtection="0"/>
    <xf numFmtId="0" fontId="20" fillId="0" borderId="10" applyNumberFormat="0" applyFill="0" applyAlignment="0" applyProtection="0"/>
    <xf numFmtId="0" fontId="21" fillId="9" borderId="11" applyNumberFormat="0" applyAlignment="0" applyProtection="0"/>
    <xf numFmtId="0" fontId="22" fillId="0" borderId="0" applyNumberFormat="0" applyFill="0" applyBorder="0" applyAlignment="0" applyProtection="0"/>
    <xf numFmtId="0" fontId="9" fillId="10" borderId="12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3" applyNumberFormat="0" applyFill="0" applyAlignment="0" applyProtection="0"/>
    <xf numFmtId="0" fontId="25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25" fillId="34" borderId="0" applyNumberFormat="0" applyBorder="0" applyAlignment="0" applyProtection="0"/>
    <xf numFmtId="0" fontId="26" fillId="0" borderId="0" applyNumberFormat="0" applyFill="0" applyBorder="0" applyAlignment="0" applyProtection="0"/>
  </cellStyleXfs>
  <cellXfs count="73">
    <xf numFmtId="0" fontId="0" fillId="0" borderId="0" xfId="0"/>
    <xf numFmtId="0" fontId="1" fillId="0" borderId="0" xfId="1"/>
    <xf numFmtId="0" fontId="1" fillId="2" borderId="0" xfId="1" applyFill="1"/>
    <xf numFmtId="0" fontId="3" fillId="0" borderId="0" xfId="1" applyFont="1" applyBorder="1" applyAlignment="1" applyProtection="1"/>
    <xf numFmtId="0" fontId="4" fillId="0" borderId="0" xfId="1" applyFont="1" applyBorder="1" applyAlignment="1" applyProtection="1">
      <alignment horizontal="left"/>
    </xf>
    <xf numFmtId="164" fontId="4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2" fillId="0" borderId="0" xfId="1" applyFont="1" applyBorder="1" applyAlignment="1" applyProtection="1">
      <alignment horizontal="left" vertical="top" wrapText="1"/>
    </xf>
    <xf numFmtId="0" fontId="2" fillId="2" borderId="0" xfId="1" applyFont="1" applyFill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center" wrapText="1"/>
    </xf>
    <xf numFmtId="49" fontId="5" fillId="2" borderId="1" xfId="1" applyNumberFormat="1" applyFont="1" applyFill="1" applyBorder="1" applyAlignment="1" applyProtection="1">
      <alignment horizontal="center" vertical="center" wrapText="1"/>
    </xf>
    <xf numFmtId="49" fontId="6" fillId="0" borderId="2" xfId="1" applyNumberFormat="1" applyFont="1" applyBorder="1" applyAlignment="1" applyProtection="1">
      <alignment horizontal="center" vertical="center" wrapText="1"/>
    </xf>
    <xf numFmtId="49" fontId="6" fillId="0" borderId="3" xfId="1" applyNumberFormat="1" applyFont="1" applyBorder="1" applyAlignment="1" applyProtection="1">
      <alignment horizontal="left" vertical="center" wrapText="1"/>
    </xf>
    <xf numFmtId="49" fontId="6" fillId="0" borderId="3" xfId="1" applyNumberFormat="1" applyFont="1" applyBorder="1" applyAlignment="1" applyProtection="1">
      <alignment horizontal="center" vertical="center" wrapText="1"/>
    </xf>
    <xf numFmtId="4" fontId="6" fillId="0" borderId="3" xfId="1" applyNumberFormat="1" applyFont="1" applyBorder="1" applyAlignment="1" applyProtection="1">
      <alignment horizontal="right" vertical="center" wrapText="1"/>
    </xf>
    <xf numFmtId="4" fontId="6" fillId="2" borderId="3" xfId="1" applyNumberFormat="1" applyFont="1" applyFill="1" applyBorder="1" applyAlignment="1" applyProtection="1">
      <alignment horizontal="right" vertical="center" wrapText="1"/>
    </xf>
    <xf numFmtId="49" fontId="7" fillId="0" borderId="4" xfId="1" applyNumberFormat="1" applyFont="1" applyBorder="1" applyAlignment="1" applyProtection="1">
      <alignment horizontal="center" vertical="center" wrapText="1"/>
    </xf>
    <xf numFmtId="49" fontId="7" fillId="0" borderId="4" xfId="1" applyNumberFormat="1" applyFont="1" applyBorder="1" applyAlignment="1" applyProtection="1">
      <alignment horizontal="left" vertical="center" wrapText="1"/>
    </xf>
    <xf numFmtId="4" fontId="7" fillId="0" borderId="4" xfId="1" applyNumberFormat="1" applyFont="1" applyBorder="1" applyAlignment="1" applyProtection="1">
      <alignment horizontal="right" vertical="center" wrapText="1"/>
    </xf>
    <xf numFmtId="4" fontId="7" fillId="2" borderId="4" xfId="1" applyNumberFormat="1" applyFont="1" applyFill="1" applyBorder="1" applyAlignment="1" applyProtection="1">
      <alignment horizontal="right" vertical="center" wrapText="1"/>
    </xf>
    <xf numFmtId="49" fontId="8" fillId="0" borderId="2" xfId="1" applyNumberFormat="1" applyFont="1" applyBorder="1" applyAlignment="1" applyProtection="1">
      <alignment horizontal="center"/>
    </xf>
    <xf numFmtId="49" fontId="6" fillId="0" borderId="3" xfId="1" applyNumberFormat="1" applyFont="1" applyBorder="1" applyAlignment="1" applyProtection="1">
      <alignment horizontal="left"/>
    </xf>
    <xf numFmtId="49" fontId="6" fillId="0" borderId="3" xfId="1" applyNumberFormat="1" applyFont="1" applyBorder="1" applyAlignment="1" applyProtection="1">
      <alignment horizontal="center"/>
    </xf>
    <xf numFmtId="4" fontId="6" fillId="0" borderId="3" xfId="1" applyNumberFormat="1" applyFont="1" applyBorder="1" applyAlignment="1" applyProtection="1">
      <alignment horizontal="right"/>
    </xf>
    <xf numFmtId="4" fontId="6" fillId="2" borderId="3" xfId="1" applyNumberFormat="1" applyFont="1" applyFill="1" applyBorder="1" applyAlignment="1" applyProtection="1">
      <alignment horizontal="right"/>
    </xf>
    <xf numFmtId="0" fontId="27" fillId="3" borderId="0" xfId="0" applyFont="1" applyFill="1" applyAlignment="1">
      <alignment vertical="center"/>
    </xf>
    <xf numFmtId="0" fontId="27" fillId="3" borderId="0" xfId="0" applyFont="1" applyFill="1"/>
    <xf numFmtId="0" fontId="27" fillId="3" borderId="0" xfId="0" applyFont="1" applyFill="1" applyAlignment="1">
      <alignment horizontal="center" vertical="center"/>
    </xf>
    <xf numFmtId="0" fontId="27" fillId="3" borderId="0" xfId="0" applyFont="1" applyFill="1" applyAlignment="1">
      <alignment horizontal="left" vertical="top"/>
    </xf>
    <xf numFmtId="0" fontId="28" fillId="3" borderId="0" xfId="0" applyFont="1" applyFill="1"/>
    <xf numFmtId="0" fontId="27" fillId="3" borderId="0" xfId="0" applyNumberFormat="1" applyFont="1" applyFill="1" applyBorder="1" applyAlignment="1" applyProtection="1">
      <alignment horizontal="center" vertical="center" wrapText="1"/>
    </xf>
    <xf numFmtId="0" fontId="27" fillId="3" borderId="0" xfId="0" applyNumberFormat="1" applyFont="1" applyFill="1" applyBorder="1" applyAlignment="1" applyProtection="1">
      <alignment horizontal="left" vertical="top" wrapText="1"/>
    </xf>
    <xf numFmtId="0" fontId="29" fillId="3" borderId="1" xfId="0" applyNumberFormat="1" applyFont="1" applyFill="1" applyBorder="1" applyAlignment="1" applyProtection="1">
      <alignment horizontal="center" vertical="center" wrapText="1"/>
    </xf>
    <xf numFmtId="1" fontId="30" fillId="3" borderId="1" xfId="0" applyNumberFormat="1" applyFont="1" applyFill="1" applyBorder="1" applyAlignment="1">
      <alignment horizontal="justify" vertical="center" wrapText="1"/>
    </xf>
    <xf numFmtId="4" fontId="30" fillId="3" borderId="1" xfId="0" applyNumberFormat="1" applyFont="1" applyFill="1" applyBorder="1" applyAlignment="1" applyProtection="1">
      <alignment horizontal="center" vertical="top" wrapText="1"/>
    </xf>
    <xf numFmtId="4" fontId="30" fillId="3" borderId="1" xfId="0" applyNumberFormat="1" applyFont="1" applyFill="1" applyBorder="1" applyAlignment="1" applyProtection="1">
      <alignment horizontal="right" vertical="top" wrapText="1"/>
    </xf>
    <xf numFmtId="4" fontId="30" fillId="3" borderId="1" xfId="0" applyNumberFormat="1" applyFont="1" applyFill="1" applyBorder="1" applyAlignment="1" applyProtection="1">
      <alignment horizontal="right" vertical="top" wrapText="1"/>
      <protection locked="0"/>
    </xf>
    <xf numFmtId="4" fontId="30" fillId="3" borderId="1" xfId="0" applyNumberFormat="1" applyFont="1" applyFill="1" applyBorder="1" applyAlignment="1" applyProtection="1">
      <alignment horizontal="right" vertical="center" wrapText="1"/>
    </xf>
    <xf numFmtId="4" fontId="30" fillId="3" borderId="1" xfId="0" applyNumberFormat="1" applyFont="1" applyFill="1" applyBorder="1" applyAlignment="1" applyProtection="1">
      <alignment horizontal="center" vertical="center" wrapText="1"/>
    </xf>
    <xf numFmtId="3" fontId="30" fillId="3" borderId="1" xfId="0" applyNumberFormat="1" applyFont="1" applyFill="1" applyBorder="1" applyAlignment="1" applyProtection="1">
      <alignment horizontal="right" vertical="top" wrapText="1"/>
      <protection locked="0"/>
    </xf>
    <xf numFmtId="1" fontId="29" fillId="3" borderId="1" xfId="0" applyNumberFormat="1" applyFont="1" applyFill="1" applyBorder="1" applyAlignment="1">
      <alignment horizontal="justify" vertical="center" wrapText="1"/>
    </xf>
    <xf numFmtId="4" fontId="29" fillId="3" borderId="1" xfId="0" applyNumberFormat="1" applyFont="1" applyFill="1" applyBorder="1" applyAlignment="1" applyProtection="1">
      <alignment horizontal="center" vertical="top" wrapText="1"/>
    </xf>
    <xf numFmtId="4" fontId="29" fillId="3" borderId="1" xfId="0" applyNumberFormat="1" applyFont="1" applyFill="1" applyBorder="1" applyAlignment="1" applyProtection="1">
      <alignment horizontal="right" vertical="top" wrapText="1"/>
    </xf>
    <xf numFmtId="4" fontId="29" fillId="3" borderId="1" xfId="0" applyNumberFormat="1" applyFont="1" applyFill="1" applyBorder="1" applyAlignment="1" applyProtection="1">
      <alignment horizontal="right" vertical="top" wrapText="1"/>
      <protection locked="0"/>
    </xf>
    <xf numFmtId="4" fontId="29" fillId="3" borderId="1" xfId="0" applyNumberFormat="1" applyFont="1" applyFill="1" applyBorder="1" applyAlignment="1" applyProtection="1">
      <alignment horizontal="center" vertical="center" wrapText="1"/>
    </xf>
    <xf numFmtId="4" fontId="29" fillId="3" borderId="1" xfId="0" applyNumberFormat="1" applyFont="1" applyFill="1" applyBorder="1" applyAlignment="1" applyProtection="1">
      <alignment horizontal="right" vertical="center" wrapText="1"/>
    </xf>
    <xf numFmtId="3" fontId="29" fillId="3" borderId="1" xfId="0" applyNumberFormat="1" applyFont="1" applyFill="1" applyBorder="1" applyAlignment="1" applyProtection="1">
      <alignment horizontal="right" vertical="top" wrapText="1"/>
      <protection locked="0"/>
    </xf>
    <xf numFmtId="3" fontId="30" fillId="3" borderId="1" xfId="0" applyNumberFormat="1" applyFont="1" applyFill="1" applyBorder="1" applyAlignment="1" applyProtection="1">
      <alignment horizontal="center" vertical="center" wrapText="1"/>
    </xf>
    <xf numFmtId="3" fontId="30" fillId="3" borderId="1" xfId="0" applyNumberFormat="1" applyFont="1" applyFill="1" applyBorder="1" applyAlignment="1" applyProtection="1">
      <alignment horizontal="right" vertical="center" wrapText="1"/>
    </xf>
    <xf numFmtId="3" fontId="29" fillId="3" borderId="1" xfId="0" applyNumberFormat="1" applyFont="1" applyFill="1" applyBorder="1" applyAlignment="1" applyProtection="1">
      <alignment horizontal="center" vertical="center" wrapText="1"/>
    </xf>
    <xf numFmtId="3" fontId="29" fillId="3" borderId="1" xfId="0" applyNumberFormat="1" applyFont="1" applyFill="1" applyBorder="1" applyAlignment="1" applyProtection="1">
      <alignment horizontal="right" vertical="center" wrapText="1"/>
    </xf>
    <xf numFmtId="4" fontId="29" fillId="3" borderId="0" xfId="0" applyNumberFormat="1" applyFont="1" applyFill="1" applyBorder="1" applyAlignment="1" applyProtection="1">
      <alignment horizontal="center" vertical="center" wrapText="1"/>
    </xf>
    <xf numFmtId="0" fontId="27" fillId="3" borderId="0" xfId="0" applyFont="1" applyFill="1" applyBorder="1"/>
    <xf numFmtId="4" fontId="27" fillId="3" borderId="0" xfId="0" applyNumberFormat="1" applyFont="1" applyFill="1" applyBorder="1"/>
    <xf numFmtId="0" fontId="30" fillId="3" borderId="1" xfId="0" applyNumberFormat="1" applyFont="1" applyFill="1" applyBorder="1" applyAlignment="1" applyProtection="1">
      <alignment horizontal="center" vertical="center" wrapText="1"/>
    </xf>
    <xf numFmtId="0" fontId="27" fillId="3" borderId="1" xfId="0" applyFont="1" applyFill="1" applyBorder="1"/>
    <xf numFmtId="0" fontId="2" fillId="0" borderId="0" xfId="1" applyFont="1" applyBorder="1" applyAlignment="1" applyProtection="1">
      <alignment horizontal="left" vertical="top" wrapText="1"/>
    </xf>
    <xf numFmtId="0" fontId="1" fillId="0" borderId="0" xfId="1" applyFont="1" applyBorder="1" applyAlignment="1" applyProtection="1">
      <alignment horizontal="left" vertical="top" wrapText="1"/>
    </xf>
    <xf numFmtId="0" fontId="2" fillId="0" borderId="0" xfId="1" applyFont="1" applyBorder="1" applyAlignment="1" applyProtection="1">
      <alignment horizontal="left" wrapText="1"/>
    </xf>
    <xf numFmtId="165" fontId="2" fillId="0" borderId="0" xfId="1" applyNumberFormat="1" applyFont="1" applyBorder="1" applyAlignment="1" applyProtection="1">
      <alignment horizontal="left" vertical="top" wrapText="1"/>
    </xf>
    <xf numFmtId="1" fontId="29" fillId="3" borderId="1" xfId="0" applyNumberFormat="1" applyFont="1" applyFill="1" applyBorder="1" applyAlignment="1">
      <alignment horizontal="center" vertical="center" wrapText="1"/>
    </xf>
    <xf numFmtId="1" fontId="29" fillId="3" borderId="1" xfId="0" applyNumberFormat="1" applyFont="1" applyFill="1" applyBorder="1" applyAlignment="1">
      <alignment horizontal="left" vertical="center" wrapText="1"/>
    </xf>
    <xf numFmtId="1" fontId="30" fillId="3" borderId="1" xfId="0" applyNumberFormat="1" applyFont="1" applyFill="1" applyBorder="1" applyAlignment="1">
      <alignment horizontal="center" vertical="center" wrapText="1"/>
    </xf>
    <xf numFmtId="1" fontId="30" fillId="3" borderId="1" xfId="0" applyNumberFormat="1" applyFont="1" applyFill="1" applyBorder="1" applyAlignment="1">
      <alignment horizontal="left" vertical="center" wrapText="1"/>
    </xf>
    <xf numFmtId="1" fontId="29" fillId="3" borderId="17" xfId="0" applyNumberFormat="1" applyFont="1" applyFill="1" applyBorder="1" applyAlignment="1">
      <alignment horizontal="left" vertical="center" wrapText="1"/>
    </xf>
    <xf numFmtId="0" fontId="30" fillId="3" borderId="1" xfId="0" applyNumberFormat="1" applyFont="1" applyFill="1" applyBorder="1" applyAlignment="1" applyProtection="1">
      <alignment horizontal="center" vertical="center" wrapText="1"/>
    </xf>
    <xf numFmtId="0" fontId="27" fillId="3" borderId="0" xfId="0" applyNumberFormat="1" applyFont="1" applyFill="1" applyBorder="1" applyAlignment="1" applyProtection="1">
      <alignment horizontal="right" vertical="top" wrapText="1"/>
    </xf>
    <xf numFmtId="0" fontId="28" fillId="3" borderId="0" xfId="0" applyNumberFormat="1" applyFont="1" applyFill="1" applyBorder="1" applyAlignment="1" applyProtection="1">
      <alignment horizontal="right" vertical="top" wrapText="1"/>
    </xf>
    <xf numFmtId="0" fontId="28" fillId="3" borderId="0" xfId="0" applyNumberFormat="1" applyFont="1" applyFill="1" applyBorder="1" applyAlignment="1" applyProtection="1">
      <alignment horizontal="center" vertical="top" wrapText="1"/>
    </xf>
    <xf numFmtId="0" fontId="27" fillId="3" borderId="0" xfId="0" applyNumberFormat="1" applyFont="1" applyFill="1" applyBorder="1" applyAlignment="1" applyProtection="1">
      <alignment horizontal="right" wrapText="1"/>
    </xf>
    <xf numFmtId="1" fontId="29" fillId="3" borderId="14" xfId="0" applyNumberFormat="1" applyFont="1" applyFill="1" applyBorder="1" applyAlignment="1">
      <alignment horizontal="left" vertical="center" wrapText="1"/>
    </xf>
    <xf numFmtId="1" fontId="29" fillId="3" borderId="15" xfId="0" applyNumberFormat="1" applyFont="1" applyFill="1" applyBorder="1" applyAlignment="1">
      <alignment horizontal="left" vertical="center" wrapText="1"/>
    </xf>
    <xf numFmtId="1" fontId="29" fillId="3" borderId="16" xfId="0" applyNumberFormat="1" applyFont="1" applyFill="1" applyBorder="1" applyAlignment="1">
      <alignment horizontal="left" vertical="center" wrapText="1"/>
    </xf>
  </cellXfs>
  <cellStyles count="44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Hyperlink" xfId="43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_Лист1" xfId="1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0"/>
  <tableStyles count="0" defaultTableStyle="TableStyleMedium2" defaultPivotStyle="PivotStyleLight16"/>
  <colors>
    <mruColors>
      <color rgb="FFFF9900"/>
      <color rgb="FFFF66FF"/>
      <color rgb="FF99FF33"/>
      <color rgb="FF00FFFF"/>
      <color rgb="FF00FF00"/>
      <color rgb="FF0066FF"/>
      <color rgb="FF3399FF"/>
      <color rgb="FF99FF66"/>
      <color rgb="FFFF0066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8"/>
  <sheetViews>
    <sheetView topLeftCell="A4" workbookViewId="0">
      <selection activeCell="A42" sqref="A42:XFD716"/>
    </sheetView>
  </sheetViews>
  <sheetFormatPr defaultRowHeight="15" x14ac:dyDescent="0.25"/>
  <cols>
    <col min="2" max="2" width="30.42578125" customWidth="1"/>
    <col min="3" max="3" width="22.42578125" customWidth="1"/>
  </cols>
  <sheetData>
    <row r="1" spans="1:16" x14ac:dyDescent="0.25">
      <c r="A1" s="58" t="s">
        <v>0</v>
      </c>
      <c r="B1" s="58"/>
      <c r="C1" s="58"/>
      <c r="D1" s="58"/>
      <c r="E1" s="58"/>
      <c r="F1" s="58"/>
      <c r="G1" s="1"/>
      <c r="H1" s="1"/>
      <c r="I1" s="1"/>
      <c r="J1" s="2"/>
      <c r="K1" s="2"/>
      <c r="L1" s="1"/>
      <c r="M1" s="1"/>
      <c r="N1" s="2"/>
      <c r="O1" s="1"/>
      <c r="P1" s="1"/>
    </row>
    <row r="2" spans="1:16" x14ac:dyDescent="0.25">
      <c r="A2" s="3" t="s">
        <v>1</v>
      </c>
      <c r="B2" s="1"/>
      <c r="C2" s="1"/>
      <c r="D2" s="1"/>
      <c r="E2" s="1"/>
      <c r="F2" s="1"/>
      <c r="G2" s="1"/>
      <c r="H2" s="1"/>
      <c r="I2" s="1"/>
      <c r="J2" s="2"/>
      <c r="K2" s="2"/>
      <c r="L2" s="1"/>
      <c r="M2" s="1"/>
      <c r="N2" s="2"/>
      <c r="O2" s="1"/>
      <c r="P2" s="1"/>
    </row>
    <row r="3" spans="1:16" x14ac:dyDescent="0.25">
      <c r="A3" s="4"/>
      <c r="B3" s="1"/>
      <c r="C3" s="1"/>
      <c r="D3" s="1"/>
      <c r="E3" s="1"/>
      <c r="F3" s="1"/>
      <c r="G3" s="1"/>
      <c r="H3" s="1"/>
      <c r="I3" s="1"/>
      <c r="J3" s="2"/>
      <c r="K3" s="2"/>
      <c r="L3" s="1"/>
      <c r="M3" s="1"/>
      <c r="N3" s="2"/>
      <c r="O3" s="1"/>
      <c r="P3" s="1"/>
    </row>
    <row r="4" spans="1:16" x14ac:dyDescent="0.25">
      <c r="A4" s="4" t="s">
        <v>2</v>
      </c>
      <c r="B4" s="1"/>
      <c r="C4" s="1"/>
      <c r="D4" s="1"/>
      <c r="E4" s="5"/>
      <c r="F4" s="1"/>
      <c r="G4" s="5"/>
      <c r="H4" s="5"/>
      <c r="I4" s="1"/>
      <c r="J4" s="2"/>
      <c r="K4" s="2"/>
      <c r="L4" s="1"/>
      <c r="M4" s="1"/>
      <c r="N4" s="2"/>
      <c r="O4" s="1"/>
      <c r="P4" s="1"/>
    </row>
    <row r="5" spans="1:16" x14ac:dyDescent="0.25">
      <c r="A5" s="6" t="s">
        <v>3</v>
      </c>
      <c r="B5" s="1"/>
      <c r="C5" s="1"/>
      <c r="D5" s="1"/>
      <c r="E5" s="1"/>
      <c r="F5" s="1"/>
      <c r="G5" s="1"/>
      <c r="H5" s="1"/>
      <c r="I5" s="1"/>
      <c r="J5" s="2"/>
      <c r="K5" s="2"/>
      <c r="L5" s="1"/>
      <c r="M5" s="1"/>
      <c r="N5" s="2"/>
      <c r="O5" s="1"/>
      <c r="P5" s="1"/>
    </row>
    <row r="6" spans="1:16" x14ac:dyDescent="0.25">
      <c r="A6" s="56"/>
      <c r="B6" s="57"/>
      <c r="C6" s="57"/>
      <c r="D6" s="57"/>
      <c r="E6" s="57"/>
      <c r="F6" s="57"/>
      <c r="G6" s="57"/>
      <c r="H6" s="57"/>
      <c r="I6" s="7"/>
      <c r="J6" s="8"/>
      <c r="K6" s="2"/>
      <c r="L6" s="1"/>
      <c r="M6" s="1"/>
      <c r="N6" s="2"/>
      <c r="O6" s="1"/>
      <c r="P6" s="1"/>
    </row>
    <row r="7" spans="1:16" x14ac:dyDescent="0.25">
      <c r="A7" s="56" t="s">
        <v>4</v>
      </c>
      <c r="B7" s="57"/>
      <c r="C7" s="57"/>
      <c r="D7" s="57"/>
      <c r="E7" s="57"/>
      <c r="F7" s="57"/>
      <c r="G7" s="57"/>
      <c r="H7" s="1"/>
      <c r="I7" s="1"/>
      <c r="J7" s="2"/>
      <c r="K7" s="2"/>
      <c r="L7" s="1"/>
      <c r="M7" s="1"/>
      <c r="N7" s="2"/>
      <c r="O7" s="1"/>
      <c r="P7" s="1"/>
    </row>
    <row r="8" spans="1:16" x14ac:dyDescent="0.25">
      <c r="A8" s="59" t="s">
        <v>168</v>
      </c>
      <c r="B8" s="57"/>
      <c r="C8" s="57"/>
      <c r="D8" s="57"/>
      <c r="E8" s="57"/>
      <c r="F8" s="57"/>
      <c r="G8" s="57"/>
      <c r="H8" s="1"/>
      <c r="I8" s="1"/>
      <c r="J8" s="2"/>
      <c r="K8" s="2"/>
      <c r="L8" s="1"/>
      <c r="M8" s="1"/>
      <c r="N8" s="2"/>
      <c r="O8" s="1"/>
      <c r="P8" s="1"/>
    </row>
    <row r="9" spans="1:16" x14ac:dyDescent="0.25">
      <c r="A9" s="59" t="s">
        <v>169</v>
      </c>
      <c r="B9" s="57"/>
      <c r="C9" s="57"/>
      <c r="D9" s="57"/>
      <c r="E9" s="57"/>
      <c r="F9" s="57"/>
      <c r="G9" s="57"/>
      <c r="H9" s="1"/>
      <c r="I9" s="1"/>
      <c r="J9" s="2"/>
      <c r="K9" s="2"/>
      <c r="L9" s="1"/>
      <c r="M9" s="1"/>
      <c r="N9" s="2"/>
      <c r="O9" s="1"/>
      <c r="P9" s="1"/>
    </row>
    <row r="10" spans="1:16" x14ac:dyDescent="0.25">
      <c r="A10" s="56" t="s">
        <v>5</v>
      </c>
      <c r="B10" s="57"/>
      <c r="C10" s="57"/>
      <c r="D10" s="57"/>
      <c r="E10" s="57"/>
      <c r="F10" s="57"/>
      <c r="G10" s="57"/>
      <c r="H10" s="1"/>
      <c r="I10" s="1"/>
      <c r="J10" s="2"/>
      <c r="K10" s="2"/>
      <c r="L10" s="1"/>
      <c r="M10" s="1"/>
      <c r="N10" s="2"/>
      <c r="O10" s="1"/>
      <c r="P10" s="1"/>
    </row>
    <row r="11" spans="1:16" x14ac:dyDescent="0.25">
      <c r="A11" s="56" t="s">
        <v>6</v>
      </c>
      <c r="B11" s="57"/>
      <c r="C11" s="57"/>
      <c r="D11" s="57"/>
      <c r="E11" s="57"/>
      <c r="F11" s="57"/>
      <c r="G11" s="57"/>
      <c r="H11" s="1"/>
      <c r="I11" s="1"/>
      <c r="J11" s="2"/>
      <c r="K11" s="2"/>
      <c r="L11" s="1"/>
      <c r="M11" s="1"/>
      <c r="N11" s="2"/>
      <c r="O11" s="1"/>
      <c r="P11" s="1"/>
    </row>
    <row r="12" spans="1:16" x14ac:dyDescent="0.25">
      <c r="A12" s="56"/>
      <c r="B12" s="57"/>
      <c r="C12" s="57"/>
      <c r="D12" s="57"/>
      <c r="E12" s="57"/>
      <c r="F12" s="57"/>
      <c r="G12" s="57"/>
      <c r="H12" s="1"/>
      <c r="I12" s="1"/>
      <c r="J12" s="2"/>
      <c r="K12" s="2"/>
      <c r="L12" s="1"/>
      <c r="M12" s="1"/>
      <c r="N12" s="2"/>
      <c r="O12" s="1"/>
      <c r="P12" s="1"/>
    </row>
    <row r="13" spans="1:16" x14ac:dyDescent="0.25">
      <c r="A13" s="6" t="s">
        <v>7</v>
      </c>
      <c r="B13" s="1"/>
      <c r="C13" s="1"/>
      <c r="D13" s="1"/>
      <c r="E13" s="1"/>
      <c r="F13" s="1"/>
      <c r="G13" s="1"/>
      <c r="H13" s="1"/>
      <c r="I13" s="1"/>
      <c r="J13" s="2"/>
      <c r="K13" s="2"/>
      <c r="L13" s="1"/>
      <c r="M13" s="1"/>
      <c r="N13" s="2"/>
      <c r="O13" s="1"/>
      <c r="P13" s="1"/>
    </row>
    <row r="14" spans="1:16" ht="52.5" x14ac:dyDescent="0.25">
      <c r="A14" s="9" t="s">
        <v>8</v>
      </c>
      <c r="B14" s="9" t="s">
        <v>9</v>
      </c>
      <c r="C14" s="9" t="s">
        <v>10</v>
      </c>
      <c r="D14" s="9" t="s">
        <v>11</v>
      </c>
      <c r="E14" s="9" t="s">
        <v>12</v>
      </c>
      <c r="F14" s="9" t="s">
        <v>13</v>
      </c>
      <c r="G14" s="9" t="s">
        <v>14</v>
      </c>
      <c r="H14" s="9" t="s">
        <v>15</v>
      </c>
      <c r="I14" s="9" t="s">
        <v>16</v>
      </c>
      <c r="J14" s="10" t="s">
        <v>17</v>
      </c>
      <c r="K14" s="10" t="s">
        <v>18</v>
      </c>
      <c r="L14" s="9" t="s">
        <v>19</v>
      </c>
      <c r="M14" s="9" t="s">
        <v>20</v>
      </c>
      <c r="N14" s="10" t="s">
        <v>21</v>
      </c>
      <c r="O14" s="9" t="s">
        <v>22</v>
      </c>
      <c r="P14" s="9" t="s">
        <v>23</v>
      </c>
    </row>
    <row r="15" spans="1:16" x14ac:dyDescent="0.25">
      <c r="A15" s="11" t="s">
        <v>24</v>
      </c>
      <c r="B15" s="12"/>
      <c r="C15" s="12"/>
      <c r="D15" s="13"/>
      <c r="E15" s="13"/>
      <c r="F15" s="14">
        <v>150</v>
      </c>
      <c r="G15" s="14">
        <v>380</v>
      </c>
      <c r="H15" s="14">
        <v>205</v>
      </c>
      <c r="I15" s="14">
        <v>40</v>
      </c>
      <c r="J15" s="15">
        <v>27</v>
      </c>
      <c r="K15" s="15">
        <v>27</v>
      </c>
      <c r="L15" s="14">
        <v>775</v>
      </c>
      <c r="M15" s="14">
        <v>775</v>
      </c>
      <c r="N15" s="15">
        <v>27</v>
      </c>
      <c r="O15" s="14">
        <v>800</v>
      </c>
      <c r="P15" s="14">
        <v>890</v>
      </c>
    </row>
    <row r="16" spans="1:16" x14ac:dyDescent="0.25">
      <c r="A16" s="11" t="s">
        <v>25</v>
      </c>
      <c r="B16" s="12"/>
      <c r="C16" s="12"/>
      <c r="D16" s="13"/>
      <c r="E16" s="13"/>
      <c r="F16" s="14">
        <v>65</v>
      </c>
      <c r="G16" s="14">
        <v>75</v>
      </c>
      <c r="H16" s="14">
        <v>55</v>
      </c>
      <c r="I16" s="14">
        <v>5</v>
      </c>
      <c r="J16" s="15">
        <v>15</v>
      </c>
      <c r="K16" s="15">
        <v>15</v>
      </c>
      <c r="L16" s="14">
        <v>200</v>
      </c>
      <c r="M16" s="14">
        <v>200</v>
      </c>
      <c r="N16" s="15">
        <v>15</v>
      </c>
      <c r="O16" s="14">
        <v>155</v>
      </c>
      <c r="P16" s="14">
        <v>155</v>
      </c>
    </row>
    <row r="17" spans="1:16" x14ac:dyDescent="0.25">
      <c r="A17" s="11" t="s">
        <v>26</v>
      </c>
      <c r="B17" s="12"/>
      <c r="C17" s="12"/>
      <c r="D17" s="13"/>
      <c r="E17" s="13"/>
      <c r="F17" s="14">
        <v>65</v>
      </c>
      <c r="G17" s="14">
        <v>75</v>
      </c>
      <c r="H17" s="14">
        <v>55</v>
      </c>
      <c r="I17" s="14">
        <v>5</v>
      </c>
      <c r="J17" s="15">
        <v>15</v>
      </c>
      <c r="K17" s="15">
        <v>15</v>
      </c>
      <c r="L17" s="14">
        <v>200</v>
      </c>
      <c r="M17" s="14">
        <v>200</v>
      </c>
      <c r="N17" s="15">
        <v>15</v>
      </c>
      <c r="O17" s="14">
        <v>155</v>
      </c>
      <c r="P17" s="14">
        <v>155</v>
      </c>
    </row>
    <row r="18" spans="1:16" x14ac:dyDescent="0.25">
      <c r="A18" s="16" t="s">
        <v>26</v>
      </c>
      <c r="B18" s="17" t="s">
        <v>27</v>
      </c>
      <c r="C18" s="17" t="s">
        <v>27</v>
      </c>
      <c r="D18" s="16" t="s">
        <v>28</v>
      </c>
      <c r="E18" s="16" t="s">
        <v>29</v>
      </c>
      <c r="F18" s="18">
        <v>0</v>
      </c>
      <c r="G18" s="18">
        <v>8</v>
      </c>
      <c r="H18" s="18">
        <v>0</v>
      </c>
      <c r="I18" s="18">
        <v>0</v>
      </c>
      <c r="J18" s="19">
        <v>0</v>
      </c>
      <c r="K18" s="19">
        <v>0</v>
      </c>
      <c r="L18" s="18">
        <v>8</v>
      </c>
      <c r="M18" s="18">
        <v>8</v>
      </c>
      <c r="N18" s="19">
        <v>0</v>
      </c>
      <c r="O18" s="18">
        <v>5</v>
      </c>
      <c r="P18" s="18">
        <v>8</v>
      </c>
    </row>
    <row r="19" spans="1:16" x14ac:dyDescent="0.25">
      <c r="A19" s="16" t="s">
        <v>26</v>
      </c>
      <c r="B19" s="17" t="s">
        <v>27</v>
      </c>
      <c r="C19" s="17" t="s">
        <v>27</v>
      </c>
      <c r="D19" s="16" t="s">
        <v>30</v>
      </c>
      <c r="E19" s="16" t="s">
        <v>31</v>
      </c>
      <c r="F19" s="18">
        <v>0</v>
      </c>
      <c r="G19" s="18">
        <v>12</v>
      </c>
      <c r="H19" s="18">
        <v>0</v>
      </c>
      <c r="I19" s="18">
        <v>5</v>
      </c>
      <c r="J19" s="19">
        <v>0</v>
      </c>
      <c r="K19" s="19">
        <v>0</v>
      </c>
      <c r="L19" s="18">
        <v>17</v>
      </c>
      <c r="M19" s="18">
        <v>17</v>
      </c>
      <c r="N19" s="19">
        <v>0</v>
      </c>
      <c r="O19" s="18">
        <v>0</v>
      </c>
      <c r="P19" s="18">
        <v>17</v>
      </c>
    </row>
    <row r="20" spans="1:16" x14ac:dyDescent="0.25">
      <c r="A20" s="16" t="s">
        <v>26</v>
      </c>
      <c r="B20" s="17" t="s">
        <v>32</v>
      </c>
      <c r="C20" s="17" t="s">
        <v>33</v>
      </c>
      <c r="D20" s="16" t="s">
        <v>28</v>
      </c>
      <c r="E20" s="16" t="s">
        <v>29</v>
      </c>
      <c r="F20" s="18">
        <v>0</v>
      </c>
      <c r="G20" s="18">
        <v>6</v>
      </c>
      <c r="H20" s="18">
        <v>0</v>
      </c>
      <c r="I20" s="18">
        <v>0</v>
      </c>
      <c r="J20" s="19">
        <v>0</v>
      </c>
      <c r="K20" s="19">
        <v>0</v>
      </c>
      <c r="L20" s="18">
        <v>6</v>
      </c>
      <c r="M20" s="18">
        <v>6</v>
      </c>
      <c r="N20" s="19">
        <v>0</v>
      </c>
      <c r="O20" s="18">
        <v>0</v>
      </c>
      <c r="P20" s="18">
        <v>6</v>
      </c>
    </row>
    <row r="21" spans="1:16" x14ac:dyDescent="0.25">
      <c r="A21" s="16" t="s">
        <v>26</v>
      </c>
      <c r="B21" s="17" t="s">
        <v>32</v>
      </c>
      <c r="C21" s="17" t="s">
        <v>33</v>
      </c>
      <c r="D21" s="16" t="s">
        <v>30</v>
      </c>
      <c r="E21" s="16" t="s">
        <v>31</v>
      </c>
      <c r="F21" s="18">
        <v>0</v>
      </c>
      <c r="G21" s="18">
        <v>24</v>
      </c>
      <c r="H21" s="18">
        <v>0</v>
      </c>
      <c r="I21" s="18">
        <v>0</v>
      </c>
      <c r="J21" s="19">
        <v>0</v>
      </c>
      <c r="K21" s="19">
        <v>0</v>
      </c>
      <c r="L21" s="18">
        <v>24</v>
      </c>
      <c r="M21" s="18">
        <v>24</v>
      </c>
      <c r="N21" s="19">
        <v>0</v>
      </c>
      <c r="O21" s="18">
        <v>0</v>
      </c>
      <c r="P21" s="18">
        <v>24</v>
      </c>
    </row>
    <row r="22" spans="1:16" ht="25.5" x14ac:dyDescent="0.25">
      <c r="A22" s="16" t="s">
        <v>26</v>
      </c>
      <c r="B22" s="17" t="s">
        <v>34</v>
      </c>
      <c r="C22" s="17" t="s">
        <v>35</v>
      </c>
      <c r="D22" s="16" t="s">
        <v>36</v>
      </c>
      <c r="E22" s="16" t="s">
        <v>29</v>
      </c>
      <c r="F22" s="18">
        <v>0</v>
      </c>
      <c r="G22" s="18">
        <v>0</v>
      </c>
      <c r="H22" s="18">
        <v>5</v>
      </c>
      <c r="I22" s="18">
        <v>0</v>
      </c>
      <c r="J22" s="19">
        <v>0</v>
      </c>
      <c r="K22" s="19">
        <v>0</v>
      </c>
      <c r="L22" s="18">
        <v>5</v>
      </c>
      <c r="M22" s="18">
        <v>5</v>
      </c>
      <c r="N22" s="19">
        <v>0</v>
      </c>
      <c r="O22" s="18">
        <v>5</v>
      </c>
      <c r="P22" s="18">
        <v>5</v>
      </c>
    </row>
    <row r="23" spans="1:16" ht="25.5" x14ac:dyDescent="0.25">
      <c r="A23" s="16" t="s">
        <v>26</v>
      </c>
      <c r="B23" s="17" t="s">
        <v>34</v>
      </c>
      <c r="C23" s="17" t="s">
        <v>35</v>
      </c>
      <c r="D23" s="16" t="s">
        <v>36</v>
      </c>
      <c r="E23" s="16" t="s">
        <v>31</v>
      </c>
      <c r="F23" s="18">
        <v>0</v>
      </c>
      <c r="G23" s="18">
        <v>10</v>
      </c>
      <c r="H23" s="18">
        <v>10</v>
      </c>
      <c r="I23" s="18">
        <v>0</v>
      </c>
      <c r="J23" s="19">
        <v>0</v>
      </c>
      <c r="K23" s="19">
        <v>0</v>
      </c>
      <c r="L23" s="18">
        <v>20</v>
      </c>
      <c r="M23" s="18">
        <v>20</v>
      </c>
      <c r="N23" s="19">
        <v>0</v>
      </c>
      <c r="O23" s="18">
        <v>95</v>
      </c>
      <c r="P23" s="18">
        <v>20</v>
      </c>
    </row>
    <row r="24" spans="1:16" ht="25.5" x14ac:dyDescent="0.25">
      <c r="A24" s="16" t="s">
        <v>26</v>
      </c>
      <c r="B24" s="17" t="s">
        <v>34</v>
      </c>
      <c r="C24" s="17" t="s">
        <v>37</v>
      </c>
      <c r="D24" s="16" t="s">
        <v>36</v>
      </c>
      <c r="E24" s="16" t="s">
        <v>29</v>
      </c>
      <c r="F24" s="18">
        <v>15</v>
      </c>
      <c r="G24" s="18">
        <v>0</v>
      </c>
      <c r="H24" s="18">
        <v>7</v>
      </c>
      <c r="I24" s="18">
        <v>0</v>
      </c>
      <c r="J24" s="19">
        <v>15</v>
      </c>
      <c r="K24" s="19">
        <v>15</v>
      </c>
      <c r="L24" s="18">
        <v>22</v>
      </c>
      <c r="M24" s="18">
        <v>22</v>
      </c>
      <c r="N24" s="19">
        <v>15</v>
      </c>
      <c r="O24" s="18">
        <v>7</v>
      </c>
      <c r="P24" s="18">
        <v>2</v>
      </c>
    </row>
    <row r="25" spans="1:16" ht="25.5" x14ac:dyDescent="0.25">
      <c r="A25" s="16" t="s">
        <v>26</v>
      </c>
      <c r="B25" s="17" t="s">
        <v>34</v>
      </c>
      <c r="C25" s="17" t="s">
        <v>37</v>
      </c>
      <c r="D25" s="16" t="s">
        <v>36</v>
      </c>
      <c r="E25" s="16" t="s">
        <v>31</v>
      </c>
      <c r="F25" s="18">
        <v>0</v>
      </c>
      <c r="G25" s="18">
        <v>15</v>
      </c>
      <c r="H25" s="18">
        <v>13</v>
      </c>
      <c r="I25" s="18">
        <v>0</v>
      </c>
      <c r="J25" s="19">
        <v>0</v>
      </c>
      <c r="K25" s="19">
        <v>0</v>
      </c>
      <c r="L25" s="18">
        <v>28</v>
      </c>
      <c r="M25" s="18">
        <v>28</v>
      </c>
      <c r="N25" s="19">
        <v>0</v>
      </c>
      <c r="O25" s="18">
        <v>43</v>
      </c>
      <c r="P25" s="18">
        <v>23</v>
      </c>
    </row>
    <row r="26" spans="1:16" ht="25.5" x14ac:dyDescent="0.25">
      <c r="A26" s="16" t="s">
        <v>26</v>
      </c>
      <c r="B26" s="17" t="s">
        <v>34</v>
      </c>
      <c r="C26" s="17" t="s">
        <v>38</v>
      </c>
      <c r="D26" s="16" t="s">
        <v>36</v>
      </c>
      <c r="E26" s="16" t="s">
        <v>29</v>
      </c>
      <c r="F26" s="18">
        <v>0</v>
      </c>
      <c r="G26" s="18">
        <v>0</v>
      </c>
      <c r="H26" s="18">
        <v>20</v>
      </c>
      <c r="I26" s="18">
        <v>0</v>
      </c>
      <c r="J26" s="19">
        <v>0</v>
      </c>
      <c r="K26" s="19">
        <v>0</v>
      </c>
      <c r="L26" s="18">
        <v>20</v>
      </c>
      <c r="M26" s="18">
        <v>20</v>
      </c>
      <c r="N26" s="19">
        <v>0</v>
      </c>
      <c r="O26" s="18">
        <v>0</v>
      </c>
      <c r="P26" s="18">
        <v>0</v>
      </c>
    </row>
    <row r="27" spans="1:16" ht="25.5" x14ac:dyDescent="0.25">
      <c r="A27" s="16" t="s">
        <v>26</v>
      </c>
      <c r="B27" s="17" t="s">
        <v>34</v>
      </c>
      <c r="C27" s="17" t="s">
        <v>39</v>
      </c>
      <c r="D27" s="16" t="s">
        <v>36</v>
      </c>
      <c r="E27" s="16" t="s">
        <v>29</v>
      </c>
      <c r="F27" s="18">
        <v>50</v>
      </c>
      <c r="G27" s="18">
        <v>0</v>
      </c>
      <c r="H27" s="18">
        <v>0</v>
      </c>
      <c r="I27" s="18">
        <v>0</v>
      </c>
      <c r="J27" s="19">
        <v>0</v>
      </c>
      <c r="K27" s="19">
        <v>0</v>
      </c>
      <c r="L27" s="18">
        <v>50</v>
      </c>
      <c r="M27" s="18">
        <v>50</v>
      </c>
      <c r="N27" s="19">
        <v>0</v>
      </c>
      <c r="O27" s="18">
        <v>0</v>
      </c>
      <c r="P27" s="18">
        <v>50</v>
      </c>
    </row>
    <row r="28" spans="1:16" x14ac:dyDescent="0.25">
      <c r="A28" s="11" t="s">
        <v>40</v>
      </c>
      <c r="B28" s="12"/>
      <c r="C28" s="12"/>
      <c r="D28" s="13"/>
      <c r="E28" s="13"/>
      <c r="F28" s="14">
        <v>85</v>
      </c>
      <c r="G28" s="14">
        <v>305</v>
      </c>
      <c r="H28" s="14">
        <v>150</v>
      </c>
      <c r="I28" s="14">
        <v>35</v>
      </c>
      <c r="J28" s="15">
        <v>12</v>
      </c>
      <c r="K28" s="15">
        <v>12</v>
      </c>
      <c r="L28" s="14">
        <v>575</v>
      </c>
      <c r="M28" s="14">
        <v>575</v>
      </c>
      <c r="N28" s="15">
        <v>12</v>
      </c>
      <c r="O28" s="14">
        <v>645</v>
      </c>
      <c r="P28" s="14">
        <v>735</v>
      </c>
    </row>
    <row r="29" spans="1:16" x14ac:dyDescent="0.25">
      <c r="A29" s="11" t="s">
        <v>41</v>
      </c>
      <c r="B29" s="12"/>
      <c r="C29" s="12"/>
      <c r="D29" s="13"/>
      <c r="E29" s="13"/>
      <c r="F29" s="14">
        <v>85</v>
      </c>
      <c r="G29" s="14">
        <v>305</v>
      </c>
      <c r="H29" s="14">
        <v>150</v>
      </c>
      <c r="I29" s="14">
        <v>35</v>
      </c>
      <c r="J29" s="15">
        <v>12</v>
      </c>
      <c r="K29" s="15">
        <v>12</v>
      </c>
      <c r="L29" s="14">
        <v>575</v>
      </c>
      <c r="M29" s="14">
        <v>575</v>
      </c>
      <c r="N29" s="15">
        <v>12</v>
      </c>
      <c r="O29" s="14">
        <v>645</v>
      </c>
      <c r="P29" s="14">
        <v>735</v>
      </c>
    </row>
    <row r="30" spans="1:16" x14ac:dyDescent="0.25">
      <c r="A30" s="16" t="s">
        <v>41</v>
      </c>
      <c r="B30" s="17" t="s">
        <v>32</v>
      </c>
      <c r="C30" s="17" t="s">
        <v>33</v>
      </c>
      <c r="D30" s="16" t="s">
        <v>28</v>
      </c>
      <c r="E30" s="16" t="s">
        <v>29</v>
      </c>
      <c r="F30" s="18">
        <v>0</v>
      </c>
      <c r="G30" s="18">
        <v>50</v>
      </c>
      <c r="H30" s="18">
        <v>46</v>
      </c>
      <c r="I30" s="18">
        <v>0</v>
      </c>
      <c r="J30" s="19">
        <v>0</v>
      </c>
      <c r="K30" s="19">
        <v>0</v>
      </c>
      <c r="L30" s="18">
        <v>96</v>
      </c>
      <c r="M30" s="18">
        <v>96</v>
      </c>
      <c r="N30" s="19">
        <v>0</v>
      </c>
      <c r="O30" s="18">
        <v>96</v>
      </c>
      <c r="P30" s="18">
        <v>96</v>
      </c>
    </row>
    <row r="31" spans="1:16" x14ac:dyDescent="0.25">
      <c r="A31" s="16" t="s">
        <v>41</v>
      </c>
      <c r="B31" s="17" t="s">
        <v>32</v>
      </c>
      <c r="C31" s="17" t="s">
        <v>33</v>
      </c>
      <c r="D31" s="16" t="s">
        <v>42</v>
      </c>
      <c r="E31" s="16" t="s">
        <v>43</v>
      </c>
      <c r="F31" s="18">
        <v>0</v>
      </c>
      <c r="G31" s="18">
        <v>11</v>
      </c>
      <c r="H31" s="18">
        <v>0</v>
      </c>
      <c r="I31" s="18">
        <v>0</v>
      </c>
      <c r="J31" s="19">
        <v>0</v>
      </c>
      <c r="K31" s="19">
        <v>0</v>
      </c>
      <c r="L31" s="18">
        <v>11</v>
      </c>
      <c r="M31" s="18">
        <v>11</v>
      </c>
      <c r="N31" s="19">
        <v>0</v>
      </c>
      <c r="O31" s="18">
        <v>11</v>
      </c>
      <c r="P31" s="18">
        <v>11</v>
      </c>
    </row>
    <row r="32" spans="1:16" x14ac:dyDescent="0.25">
      <c r="A32" s="16" t="s">
        <v>41</v>
      </c>
      <c r="B32" s="17" t="s">
        <v>32</v>
      </c>
      <c r="C32" s="17" t="s">
        <v>33</v>
      </c>
      <c r="D32" s="16" t="s">
        <v>30</v>
      </c>
      <c r="E32" s="16" t="s">
        <v>31</v>
      </c>
      <c r="F32" s="18">
        <v>0</v>
      </c>
      <c r="G32" s="18">
        <v>59</v>
      </c>
      <c r="H32" s="18">
        <v>29</v>
      </c>
      <c r="I32" s="18">
        <v>0</v>
      </c>
      <c r="J32" s="19">
        <v>0</v>
      </c>
      <c r="K32" s="19">
        <v>0</v>
      </c>
      <c r="L32" s="18">
        <v>88</v>
      </c>
      <c r="M32" s="18">
        <v>88</v>
      </c>
      <c r="N32" s="19">
        <v>0</v>
      </c>
      <c r="O32" s="18">
        <v>88</v>
      </c>
      <c r="P32" s="18">
        <v>88</v>
      </c>
    </row>
    <row r="33" spans="1:16" ht="25.5" x14ac:dyDescent="0.25">
      <c r="A33" s="16" t="s">
        <v>41</v>
      </c>
      <c r="B33" s="17" t="s">
        <v>34</v>
      </c>
      <c r="C33" s="17" t="s">
        <v>44</v>
      </c>
      <c r="D33" s="16" t="s">
        <v>36</v>
      </c>
      <c r="E33" s="16" t="s">
        <v>43</v>
      </c>
      <c r="F33" s="18">
        <v>0</v>
      </c>
      <c r="G33" s="18">
        <v>50</v>
      </c>
      <c r="H33" s="18">
        <v>0</v>
      </c>
      <c r="I33" s="18">
        <v>0</v>
      </c>
      <c r="J33" s="19">
        <v>0</v>
      </c>
      <c r="K33" s="19">
        <v>0</v>
      </c>
      <c r="L33" s="18">
        <v>50</v>
      </c>
      <c r="M33" s="18">
        <v>50</v>
      </c>
      <c r="N33" s="19">
        <v>0</v>
      </c>
      <c r="O33" s="18">
        <v>50</v>
      </c>
      <c r="P33" s="18">
        <v>50</v>
      </c>
    </row>
    <row r="34" spans="1:16" ht="25.5" x14ac:dyDescent="0.25">
      <c r="A34" s="16" t="s">
        <v>41</v>
      </c>
      <c r="B34" s="17" t="s">
        <v>34</v>
      </c>
      <c r="C34" s="17" t="s">
        <v>35</v>
      </c>
      <c r="D34" s="16" t="s">
        <v>36</v>
      </c>
      <c r="E34" s="16" t="s">
        <v>31</v>
      </c>
      <c r="F34" s="18">
        <v>30</v>
      </c>
      <c r="G34" s="18">
        <v>30</v>
      </c>
      <c r="H34" s="18">
        <v>70</v>
      </c>
      <c r="I34" s="18">
        <v>30</v>
      </c>
      <c r="J34" s="19">
        <v>7</v>
      </c>
      <c r="K34" s="19">
        <v>7</v>
      </c>
      <c r="L34" s="18">
        <v>160</v>
      </c>
      <c r="M34" s="18">
        <v>160</v>
      </c>
      <c r="N34" s="19">
        <v>7</v>
      </c>
      <c r="O34" s="18">
        <v>130</v>
      </c>
      <c r="P34" s="18">
        <v>130</v>
      </c>
    </row>
    <row r="35" spans="1:16" ht="25.5" x14ac:dyDescent="0.25">
      <c r="A35" s="16" t="s">
        <v>41</v>
      </c>
      <c r="B35" s="17" t="s">
        <v>34</v>
      </c>
      <c r="C35" s="17" t="s">
        <v>45</v>
      </c>
      <c r="D35" s="16" t="s">
        <v>36</v>
      </c>
      <c r="E35" s="16" t="s">
        <v>31</v>
      </c>
      <c r="F35" s="18">
        <v>5</v>
      </c>
      <c r="G35" s="18">
        <v>5</v>
      </c>
      <c r="H35" s="18">
        <v>5</v>
      </c>
      <c r="I35" s="18">
        <v>5</v>
      </c>
      <c r="J35" s="19">
        <v>5</v>
      </c>
      <c r="K35" s="19">
        <v>5</v>
      </c>
      <c r="L35" s="18">
        <v>20</v>
      </c>
      <c r="M35" s="18">
        <v>20</v>
      </c>
      <c r="N35" s="19">
        <v>5</v>
      </c>
      <c r="O35" s="18">
        <v>20</v>
      </c>
      <c r="P35" s="18">
        <v>20</v>
      </c>
    </row>
    <row r="36" spans="1:16" ht="25.5" x14ac:dyDescent="0.25">
      <c r="A36" s="16" t="s">
        <v>41</v>
      </c>
      <c r="B36" s="17" t="s">
        <v>34</v>
      </c>
      <c r="C36" s="17" t="s">
        <v>37</v>
      </c>
      <c r="D36" s="16" t="s">
        <v>36</v>
      </c>
      <c r="E36" s="16" t="s">
        <v>29</v>
      </c>
      <c r="F36" s="18">
        <v>0</v>
      </c>
      <c r="G36" s="18">
        <v>20</v>
      </c>
      <c r="H36" s="18">
        <v>0</v>
      </c>
      <c r="I36" s="18">
        <v>0</v>
      </c>
      <c r="J36" s="19">
        <v>0</v>
      </c>
      <c r="K36" s="19">
        <v>0</v>
      </c>
      <c r="L36" s="18">
        <v>20</v>
      </c>
      <c r="M36" s="18">
        <v>20</v>
      </c>
      <c r="N36" s="19">
        <v>0</v>
      </c>
      <c r="O36" s="18">
        <v>20</v>
      </c>
      <c r="P36" s="18">
        <v>20</v>
      </c>
    </row>
    <row r="37" spans="1:16" ht="25.5" x14ac:dyDescent="0.25">
      <c r="A37" s="16" t="s">
        <v>41</v>
      </c>
      <c r="B37" s="17" t="s">
        <v>34</v>
      </c>
      <c r="C37" s="17" t="s">
        <v>37</v>
      </c>
      <c r="D37" s="16" t="s">
        <v>36</v>
      </c>
      <c r="E37" s="16" t="s">
        <v>46</v>
      </c>
      <c r="F37" s="18">
        <v>0</v>
      </c>
      <c r="G37" s="18">
        <v>25</v>
      </c>
      <c r="H37" s="18">
        <v>0</v>
      </c>
      <c r="I37" s="18">
        <v>0</v>
      </c>
      <c r="J37" s="19">
        <v>0</v>
      </c>
      <c r="K37" s="19">
        <v>0</v>
      </c>
      <c r="L37" s="18">
        <v>25</v>
      </c>
      <c r="M37" s="18">
        <v>25</v>
      </c>
      <c r="N37" s="19">
        <v>0</v>
      </c>
      <c r="O37" s="18">
        <v>25</v>
      </c>
      <c r="P37" s="18">
        <v>25</v>
      </c>
    </row>
    <row r="38" spans="1:16" ht="25.5" x14ac:dyDescent="0.25">
      <c r="A38" s="16" t="s">
        <v>41</v>
      </c>
      <c r="B38" s="17" t="s">
        <v>34</v>
      </c>
      <c r="C38" s="17" t="s">
        <v>37</v>
      </c>
      <c r="D38" s="16" t="s">
        <v>36</v>
      </c>
      <c r="E38" s="16" t="s">
        <v>31</v>
      </c>
      <c r="F38" s="18">
        <v>0</v>
      </c>
      <c r="G38" s="18">
        <v>55</v>
      </c>
      <c r="H38" s="18">
        <v>0</v>
      </c>
      <c r="I38" s="18">
        <v>0</v>
      </c>
      <c r="J38" s="19">
        <v>0</v>
      </c>
      <c r="K38" s="19">
        <v>0</v>
      </c>
      <c r="L38" s="18">
        <v>55</v>
      </c>
      <c r="M38" s="18">
        <v>55</v>
      </c>
      <c r="N38" s="19">
        <v>0</v>
      </c>
      <c r="O38" s="18">
        <v>55</v>
      </c>
      <c r="P38" s="18">
        <v>55</v>
      </c>
    </row>
    <row r="39" spans="1:16" ht="25.5" x14ac:dyDescent="0.25">
      <c r="A39" s="16" t="s">
        <v>41</v>
      </c>
      <c r="B39" s="17" t="s">
        <v>34</v>
      </c>
      <c r="C39" s="17" t="s">
        <v>38</v>
      </c>
      <c r="D39" s="16" t="s">
        <v>36</v>
      </c>
      <c r="E39" s="16" t="s">
        <v>29</v>
      </c>
      <c r="F39" s="18">
        <v>0</v>
      </c>
      <c r="G39" s="18">
        <v>0</v>
      </c>
      <c r="H39" s="18">
        <v>0</v>
      </c>
      <c r="I39" s="18">
        <v>0</v>
      </c>
      <c r="J39" s="19">
        <v>0</v>
      </c>
      <c r="K39" s="19">
        <v>0</v>
      </c>
      <c r="L39" s="18">
        <v>0</v>
      </c>
      <c r="M39" s="18">
        <v>0</v>
      </c>
      <c r="N39" s="19">
        <v>0</v>
      </c>
      <c r="O39" s="18">
        <v>0</v>
      </c>
      <c r="P39" s="18">
        <v>90</v>
      </c>
    </row>
    <row r="40" spans="1:16" ht="25.5" x14ac:dyDescent="0.25">
      <c r="A40" s="16" t="s">
        <v>41</v>
      </c>
      <c r="B40" s="17" t="s">
        <v>34</v>
      </c>
      <c r="C40" s="17" t="s">
        <v>39</v>
      </c>
      <c r="D40" s="16" t="s">
        <v>36</v>
      </c>
      <c r="E40" s="16" t="s">
        <v>29</v>
      </c>
      <c r="F40" s="18">
        <v>0</v>
      </c>
      <c r="G40" s="18">
        <v>0</v>
      </c>
      <c r="H40" s="18">
        <v>0</v>
      </c>
      <c r="I40" s="18">
        <v>0</v>
      </c>
      <c r="J40" s="19">
        <v>0</v>
      </c>
      <c r="K40" s="19">
        <v>0</v>
      </c>
      <c r="L40" s="18">
        <v>0</v>
      </c>
      <c r="M40" s="18">
        <v>0</v>
      </c>
      <c r="N40" s="19">
        <v>0</v>
      </c>
      <c r="O40" s="18">
        <v>100</v>
      </c>
      <c r="P40" s="18">
        <v>100</v>
      </c>
    </row>
    <row r="41" spans="1:16" ht="25.5" x14ac:dyDescent="0.25">
      <c r="A41" s="16" t="s">
        <v>41</v>
      </c>
      <c r="B41" s="17" t="s">
        <v>34</v>
      </c>
      <c r="C41" s="17" t="s">
        <v>47</v>
      </c>
      <c r="D41" s="16" t="s">
        <v>36</v>
      </c>
      <c r="E41" s="16" t="s">
        <v>31</v>
      </c>
      <c r="F41" s="18">
        <v>50</v>
      </c>
      <c r="G41" s="18">
        <v>0</v>
      </c>
      <c r="H41" s="18">
        <v>0</v>
      </c>
      <c r="I41" s="18">
        <v>0</v>
      </c>
      <c r="J41" s="19">
        <v>0</v>
      </c>
      <c r="K41" s="19">
        <v>0</v>
      </c>
      <c r="L41" s="18">
        <v>50</v>
      </c>
      <c r="M41" s="18">
        <v>50</v>
      </c>
      <c r="N41" s="19">
        <v>0</v>
      </c>
      <c r="O41" s="18">
        <v>50</v>
      </c>
      <c r="P41" s="18">
        <v>50</v>
      </c>
    </row>
    <row r="42" spans="1:16" hidden="1" x14ac:dyDescent="0.25">
      <c r="A42" s="11" t="s">
        <v>48</v>
      </c>
      <c r="B42" s="12"/>
      <c r="C42" s="12"/>
      <c r="D42" s="13"/>
      <c r="E42" s="13"/>
      <c r="F42" s="14">
        <v>0</v>
      </c>
      <c r="G42" s="14">
        <v>494</v>
      </c>
      <c r="H42" s="14">
        <v>956</v>
      </c>
      <c r="I42" s="14">
        <v>50</v>
      </c>
      <c r="J42" s="15">
        <v>0</v>
      </c>
      <c r="K42" s="15">
        <v>0</v>
      </c>
      <c r="L42" s="14">
        <v>1500</v>
      </c>
      <c r="M42" s="14">
        <v>1500</v>
      </c>
      <c r="N42" s="15">
        <v>0</v>
      </c>
      <c r="O42" s="14">
        <v>760</v>
      </c>
      <c r="P42" s="14">
        <v>0</v>
      </c>
    </row>
    <row r="43" spans="1:16" hidden="1" x14ac:dyDescent="0.25">
      <c r="A43" s="11" t="s">
        <v>49</v>
      </c>
      <c r="B43" s="12"/>
      <c r="C43" s="12"/>
      <c r="D43" s="13"/>
      <c r="E43" s="13"/>
      <c r="F43" s="14">
        <v>0</v>
      </c>
      <c r="G43" s="14">
        <v>494</v>
      </c>
      <c r="H43" s="14">
        <v>956</v>
      </c>
      <c r="I43" s="14">
        <v>50</v>
      </c>
      <c r="J43" s="15">
        <v>0</v>
      </c>
      <c r="K43" s="15">
        <v>0</v>
      </c>
      <c r="L43" s="14">
        <v>1500</v>
      </c>
      <c r="M43" s="14">
        <v>1500</v>
      </c>
      <c r="N43" s="15">
        <v>0</v>
      </c>
      <c r="O43" s="14">
        <v>760</v>
      </c>
      <c r="P43" s="14">
        <v>0</v>
      </c>
    </row>
    <row r="44" spans="1:16" hidden="1" x14ac:dyDescent="0.25">
      <c r="A44" s="11" t="s">
        <v>50</v>
      </c>
      <c r="B44" s="12"/>
      <c r="C44" s="12"/>
      <c r="D44" s="13"/>
      <c r="E44" s="13"/>
      <c r="F44" s="14">
        <v>0</v>
      </c>
      <c r="G44" s="14">
        <v>494</v>
      </c>
      <c r="H44" s="14">
        <v>956</v>
      </c>
      <c r="I44" s="14">
        <v>50</v>
      </c>
      <c r="J44" s="15">
        <v>0</v>
      </c>
      <c r="K44" s="15">
        <v>0</v>
      </c>
      <c r="L44" s="14">
        <v>1500</v>
      </c>
      <c r="M44" s="14">
        <v>1500</v>
      </c>
      <c r="N44" s="15">
        <v>0</v>
      </c>
      <c r="O44" s="14">
        <v>760</v>
      </c>
      <c r="P44" s="14">
        <v>0</v>
      </c>
    </row>
    <row r="45" spans="1:16" hidden="1" x14ac:dyDescent="0.25">
      <c r="A45" s="16" t="s">
        <v>50</v>
      </c>
      <c r="B45" s="17" t="s">
        <v>27</v>
      </c>
      <c r="C45" s="17" t="s">
        <v>27</v>
      </c>
      <c r="D45" s="16" t="s">
        <v>42</v>
      </c>
      <c r="E45" s="16" t="s">
        <v>51</v>
      </c>
      <c r="F45" s="18">
        <v>0</v>
      </c>
      <c r="G45" s="18">
        <v>144</v>
      </c>
      <c r="H45" s="18">
        <v>246</v>
      </c>
      <c r="I45" s="18">
        <v>0</v>
      </c>
      <c r="J45" s="19">
        <v>0</v>
      </c>
      <c r="K45" s="19">
        <v>0</v>
      </c>
      <c r="L45" s="18">
        <v>390</v>
      </c>
      <c r="M45" s="18">
        <v>390</v>
      </c>
      <c r="N45" s="19">
        <v>0</v>
      </c>
      <c r="O45" s="18">
        <v>390</v>
      </c>
      <c r="P45" s="18">
        <v>0</v>
      </c>
    </row>
    <row r="46" spans="1:16" ht="25.5" hidden="1" x14ac:dyDescent="0.25">
      <c r="A46" s="16" t="s">
        <v>50</v>
      </c>
      <c r="B46" s="17" t="s">
        <v>52</v>
      </c>
      <c r="C46" s="17" t="s">
        <v>53</v>
      </c>
      <c r="D46" s="16" t="s">
        <v>28</v>
      </c>
      <c r="E46" s="16" t="s">
        <v>29</v>
      </c>
      <c r="F46" s="18">
        <v>0</v>
      </c>
      <c r="G46" s="18">
        <v>350</v>
      </c>
      <c r="H46" s="18">
        <v>120</v>
      </c>
      <c r="I46" s="18">
        <v>50</v>
      </c>
      <c r="J46" s="19">
        <v>0</v>
      </c>
      <c r="K46" s="19">
        <v>0</v>
      </c>
      <c r="L46" s="18">
        <v>520</v>
      </c>
      <c r="M46" s="18">
        <v>520</v>
      </c>
      <c r="N46" s="19">
        <v>0</v>
      </c>
      <c r="O46" s="18">
        <v>120</v>
      </c>
      <c r="P46" s="18">
        <v>0</v>
      </c>
    </row>
    <row r="47" spans="1:16" ht="25.5" hidden="1" x14ac:dyDescent="0.25">
      <c r="A47" s="16" t="s">
        <v>50</v>
      </c>
      <c r="B47" s="17" t="s">
        <v>52</v>
      </c>
      <c r="C47" s="17" t="s">
        <v>53</v>
      </c>
      <c r="D47" s="16" t="s">
        <v>42</v>
      </c>
      <c r="E47" s="16" t="s">
        <v>51</v>
      </c>
      <c r="F47" s="18">
        <v>0</v>
      </c>
      <c r="G47" s="18">
        <v>0</v>
      </c>
      <c r="H47" s="18">
        <v>300</v>
      </c>
      <c r="I47" s="18">
        <v>0</v>
      </c>
      <c r="J47" s="19">
        <v>0</v>
      </c>
      <c r="K47" s="19">
        <v>0</v>
      </c>
      <c r="L47" s="18">
        <v>300</v>
      </c>
      <c r="M47" s="18">
        <v>300</v>
      </c>
      <c r="N47" s="19">
        <v>0</v>
      </c>
      <c r="O47" s="18">
        <v>250</v>
      </c>
      <c r="P47" s="18">
        <v>0</v>
      </c>
    </row>
    <row r="48" spans="1:16" ht="25.5" hidden="1" x14ac:dyDescent="0.25">
      <c r="A48" s="16" t="s">
        <v>50</v>
      </c>
      <c r="B48" s="17" t="s">
        <v>34</v>
      </c>
      <c r="C48" s="17" t="s">
        <v>38</v>
      </c>
      <c r="D48" s="16" t="s">
        <v>36</v>
      </c>
      <c r="E48" s="16" t="s">
        <v>29</v>
      </c>
      <c r="F48" s="18">
        <v>0</v>
      </c>
      <c r="G48" s="18">
        <v>0</v>
      </c>
      <c r="H48" s="18">
        <v>124</v>
      </c>
      <c r="I48" s="18">
        <v>0</v>
      </c>
      <c r="J48" s="19">
        <v>0</v>
      </c>
      <c r="K48" s="19">
        <v>0</v>
      </c>
      <c r="L48" s="18">
        <v>124</v>
      </c>
      <c r="M48" s="18">
        <v>124</v>
      </c>
      <c r="N48" s="19">
        <v>0</v>
      </c>
      <c r="O48" s="18">
        <v>0</v>
      </c>
      <c r="P48" s="18">
        <v>0</v>
      </c>
    </row>
    <row r="49" spans="1:16" ht="25.5" hidden="1" x14ac:dyDescent="0.25">
      <c r="A49" s="16" t="s">
        <v>50</v>
      </c>
      <c r="B49" s="17" t="s">
        <v>34</v>
      </c>
      <c r="C49" s="17" t="s">
        <v>38</v>
      </c>
      <c r="D49" s="16" t="s">
        <v>36</v>
      </c>
      <c r="E49" s="16" t="s">
        <v>46</v>
      </c>
      <c r="F49" s="18">
        <v>0</v>
      </c>
      <c r="G49" s="18">
        <v>0</v>
      </c>
      <c r="H49" s="18">
        <v>118</v>
      </c>
      <c r="I49" s="18">
        <v>0</v>
      </c>
      <c r="J49" s="19">
        <v>0</v>
      </c>
      <c r="K49" s="19">
        <v>0</v>
      </c>
      <c r="L49" s="18">
        <v>118</v>
      </c>
      <c r="M49" s="18">
        <v>118</v>
      </c>
      <c r="N49" s="19">
        <v>0</v>
      </c>
      <c r="O49" s="18">
        <v>0</v>
      </c>
      <c r="P49" s="18">
        <v>0</v>
      </c>
    </row>
    <row r="50" spans="1:16" ht="25.5" hidden="1" x14ac:dyDescent="0.25">
      <c r="A50" s="16" t="s">
        <v>50</v>
      </c>
      <c r="B50" s="17" t="s">
        <v>34</v>
      </c>
      <c r="C50" s="17" t="s">
        <v>38</v>
      </c>
      <c r="D50" s="16" t="s">
        <v>36</v>
      </c>
      <c r="E50" s="16" t="s">
        <v>31</v>
      </c>
      <c r="F50" s="18">
        <v>0</v>
      </c>
      <c r="G50" s="18">
        <v>0</v>
      </c>
      <c r="H50" s="18">
        <v>48</v>
      </c>
      <c r="I50" s="18">
        <v>0</v>
      </c>
      <c r="J50" s="19">
        <v>0</v>
      </c>
      <c r="K50" s="19">
        <v>0</v>
      </c>
      <c r="L50" s="18">
        <v>48</v>
      </c>
      <c r="M50" s="18">
        <v>48</v>
      </c>
      <c r="N50" s="19">
        <v>0</v>
      </c>
      <c r="O50" s="18">
        <v>0</v>
      </c>
      <c r="P50" s="18">
        <v>0</v>
      </c>
    </row>
    <row r="51" spans="1:16" hidden="1" x14ac:dyDescent="0.25">
      <c r="A51" s="11" t="s">
        <v>54</v>
      </c>
      <c r="B51" s="12"/>
      <c r="C51" s="12"/>
      <c r="D51" s="13"/>
      <c r="E51" s="13"/>
      <c r="F51" s="14">
        <v>130241.43</v>
      </c>
      <c r="G51" s="14">
        <v>163163</v>
      </c>
      <c r="H51" s="14">
        <v>151716</v>
      </c>
      <c r="I51" s="14">
        <v>178491</v>
      </c>
      <c r="J51" s="15">
        <v>167238.23000000001</v>
      </c>
      <c r="K51" s="15">
        <v>113594.78</v>
      </c>
      <c r="L51" s="14">
        <v>622585</v>
      </c>
      <c r="M51" s="14">
        <v>623611.43000000005</v>
      </c>
      <c r="N51" s="15">
        <v>113594.78</v>
      </c>
      <c r="O51" s="14">
        <v>628849</v>
      </c>
      <c r="P51" s="14">
        <v>633696</v>
      </c>
    </row>
    <row r="52" spans="1:16" hidden="1" x14ac:dyDescent="0.25">
      <c r="A52" s="11" t="s">
        <v>55</v>
      </c>
      <c r="B52" s="12"/>
      <c r="C52" s="12"/>
      <c r="D52" s="13"/>
      <c r="E52" s="13"/>
      <c r="F52" s="14">
        <v>25380.43</v>
      </c>
      <c r="G52" s="14">
        <v>33754</v>
      </c>
      <c r="H52" s="14">
        <v>29224</v>
      </c>
      <c r="I52" s="14">
        <v>34633</v>
      </c>
      <c r="J52" s="15">
        <v>30508.79</v>
      </c>
      <c r="K52" s="15">
        <v>18877.97</v>
      </c>
      <c r="L52" s="14">
        <v>121965</v>
      </c>
      <c r="M52" s="14">
        <v>122991.43</v>
      </c>
      <c r="N52" s="15">
        <v>18877.97</v>
      </c>
      <c r="O52" s="14">
        <v>121374</v>
      </c>
      <c r="P52" s="14">
        <v>121296</v>
      </c>
    </row>
    <row r="53" spans="1:16" hidden="1" x14ac:dyDescent="0.25">
      <c r="A53" s="11" t="s">
        <v>56</v>
      </c>
      <c r="B53" s="12"/>
      <c r="C53" s="12"/>
      <c r="D53" s="13"/>
      <c r="E53" s="13"/>
      <c r="F53" s="14">
        <v>23744</v>
      </c>
      <c r="G53" s="14">
        <v>32108</v>
      </c>
      <c r="H53" s="14">
        <v>25877</v>
      </c>
      <c r="I53" s="14">
        <v>33333</v>
      </c>
      <c r="J53" s="15">
        <v>29277.31</v>
      </c>
      <c r="K53" s="15">
        <v>18777.97</v>
      </c>
      <c r="L53" s="14">
        <v>115062</v>
      </c>
      <c r="M53" s="14">
        <v>115062</v>
      </c>
      <c r="N53" s="15">
        <v>18777.97</v>
      </c>
      <c r="O53" s="14">
        <v>114917</v>
      </c>
      <c r="P53" s="14">
        <v>116418</v>
      </c>
    </row>
    <row r="54" spans="1:16" hidden="1" x14ac:dyDescent="0.25">
      <c r="A54" s="16" t="s">
        <v>56</v>
      </c>
      <c r="B54" s="17" t="s">
        <v>27</v>
      </c>
      <c r="C54" s="17" t="s">
        <v>27</v>
      </c>
      <c r="D54" s="16" t="s">
        <v>57</v>
      </c>
      <c r="E54" s="16" t="s">
        <v>58</v>
      </c>
      <c r="F54" s="18">
        <v>1460</v>
      </c>
      <c r="G54" s="18">
        <v>1710</v>
      </c>
      <c r="H54" s="18">
        <v>2120</v>
      </c>
      <c r="I54" s="18">
        <v>2268</v>
      </c>
      <c r="J54" s="19">
        <v>1829.55</v>
      </c>
      <c r="K54" s="19">
        <v>1401.73</v>
      </c>
      <c r="L54" s="18">
        <v>7558</v>
      </c>
      <c r="M54" s="18">
        <v>7558</v>
      </c>
      <c r="N54" s="19">
        <v>1401.73</v>
      </c>
      <c r="O54" s="18">
        <v>7979</v>
      </c>
      <c r="P54" s="18">
        <v>8361</v>
      </c>
    </row>
    <row r="55" spans="1:16" hidden="1" x14ac:dyDescent="0.25">
      <c r="A55" s="16" t="s">
        <v>56</v>
      </c>
      <c r="B55" s="17" t="s">
        <v>27</v>
      </c>
      <c r="C55" s="17" t="s">
        <v>27</v>
      </c>
      <c r="D55" s="16" t="s">
        <v>59</v>
      </c>
      <c r="E55" s="16" t="s">
        <v>60</v>
      </c>
      <c r="F55" s="18">
        <v>0</v>
      </c>
      <c r="G55" s="18">
        <v>2</v>
      </c>
      <c r="H55" s="18">
        <v>1</v>
      </c>
      <c r="I55" s="18">
        <v>0</v>
      </c>
      <c r="J55" s="19">
        <v>0</v>
      </c>
      <c r="K55" s="19">
        <v>0</v>
      </c>
      <c r="L55" s="18">
        <v>3</v>
      </c>
      <c r="M55" s="18">
        <v>3</v>
      </c>
      <c r="N55" s="19">
        <v>0</v>
      </c>
      <c r="O55" s="18">
        <v>3</v>
      </c>
      <c r="P55" s="18">
        <v>2</v>
      </c>
    </row>
    <row r="56" spans="1:16" hidden="1" x14ac:dyDescent="0.25">
      <c r="A56" s="16" t="s">
        <v>56</v>
      </c>
      <c r="B56" s="17" t="s">
        <v>27</v>
      </c>
      <c r="C56" s="17" t="s">
        <v>27</v>
      </c>
      <c r="D56" s="16" t="s">
        <v>61</v>
      </c>
      <c r="E56" s="16" t="s">
        <v>62</v>
      </c>
      <c r="F56" s="18">
        <v>372</v>
      </c>
      <c r="G56" s="18">
        <v>518</v>
      </c>
      <c r="H56" s="18">
        <v>643</v>
      </c>
      <c r="I56" s="18">
        <v>749</v>
      </c>
      <c r="J56" s="19">
        <v>545.32000000000005</v>
      </c>
      <c r="K56" s="19">
        <v>352.36</v>
      </c>
      <c r="L56" s="18">
        <v>2282</v>
      </c>
      <c r="M56" s="18">
        <v>2282</v>
      </c>
      <c r="N56" s="19">
        <v>352.36</v>
      </c>
      <c r="O56" s="18">
        <v>2410</v>
      </c>
      <c r="P56" s="18">
        <v>2525</v>
      </c>
    </row>
    <row r="57" spans="1:16" hidden="1" x14ac:dyDescent="0.25">
      <c r="A57" s="16" t="s">
        <v>56</v>
      </c>
      <c r="B57" s="17" t="s">
        <v>27</v>
      </c>
      <c r="C57" s="17" t="s">
        <v>27</v>
      </c>
      <c r="D57" s="16" t="s">
        <v>63</v>
      </c>
      <c r="E57" s="16" t="s">
        <v>64</v>
      </c>
      <c r="F57" s="18">
        <v>30</v>
      </c>
      <c r="G57" s="18">
        <v>30</v>
      </c>
      <c r="H57" s="18">
        <v>25</v>
      </c>
      <c r="I57" s="18">
        <v>46</v>
      </c>
      <c r="J57" s="19">
        <v>13.55</v>
      </c>
      <c r="K57" s="19">
        <v>9.26</v>
      </c>
      <c r="L57" s="18">
        <v>131</v>
      </c>
      <c r="M57" s="18">
        <v>131</v>
      </c>
      <c r="N57" s="19">
        <v>9.26</v>
      </c>
      <c r="O57" s="18">
        <v>118</v>
      </c>
      <c r="P57" s="18">
        <v>106</v>
      </c>
    </row>
    <row r="58" spans="1:16" hidden="1" x14ac:dyDescent="0.25">
      <c r="A58" s="16" t="s">
        <v>56</v>
      </c>
      <c r="B58" s="17" t="s">
        <v>27</v>
      </c>
      <c r="C58" s="17" t="s">
        <v>27</v>
      </c>
      <c r="D58" s="16" t="s">
        <v>63</v>
      </c>
      <c r="E58" s="16" t="s">
        <v>65</v>
      </c>
      <c r="F58" s="18">
        <v>14</v>
      </c>
      <c r="G58" s="18">
        <v>14</v>
      </c>
      <c r="H58" s="18">
        <v>14</v>
      </c>
      <c r="I58" s="18">
        <v>14</v>
      </c>
      <c r="J58" s="19">
        <v>9.4600000000000009</v>
      </c>
      <c r="K58" s="19">
        <v>7.46</v>
      </c>
      <c r="L58" s="18">
        <v>56</v>
      </c>
      <c r="M58" s="18">
        <v>56</v>
      </c>
      <c r="N58" s="19">
        <v>7.46</v>
      </c>
      <c r="O58" s="18">
        <v>50</v>
      </c>
      <c r="P58" s="18">
        <v>40</v>
      </c>
    </row>
    <row r="59" spans="1:16" hidden="1" x14ac:dyDescent="0.25">
      <c r="A59" s="16" t="s">
        <v>56</v>
      </c>
      <c r="B59" s="17" t="s">
        <v>27</v>
      </c>
      <c r="C59" s="17" t="s">
        <v>27</v>
      </c>
      <c r="D59" s="16" t="s">
        <v>66</v>
      </c>
      <c r="E59" s="16" t="s">
        <v>67</v>
      </c>
      <c r="F59" s="18">
        <v>0</v>
      </c>
      <c r="G59" s="18">
        <v>13</v>
      </c>
      <c r="H59" s="18">
        <v>12</v>
      </c>
      <c r="I59" s="18">
        <v>0</v>
      </c>
      <c r="J59" s="19">
        <v>0</v>
      </c>
      <c r="K59" s="19">
        <v>0</v>
      </c>
      <c r="L59" s="18">
        <v>25</v>
      </c>
      <c r="M59" s="18">
        <v>25</v>
      </c>
      <c r="N59" s="19">
        <v>0</v>
      </c>
      <c r="O59" s="18">
        <v>23</v>
      </c>
      <c r="P59" s="18">
        <v>18</v>
      </c>
    </row>
    <row r="60" spans="1:16" hidden="1" x14ac:dyDescent="0.25">
      <c r="A60" s="16" t="s">
        <v>56</v>
      </c>
      <c r="B60" s="17" t="s">
        <v>27</v>
      </c>
      <c r="C60" s="17" t="s">
        <v>27</v>
      </c>
      <c r="D60" s="16" t="s">
        <v>68</v>
      </c>
      <c r="E60" s="16" t="s">
        <v>69</v>
      </c>
      <c r="F60" s="18">
        <v>117</v>
      </c>
      <c r="G60" s="18">
        <v>49</v>
      </c>
      <c r="H60" s="18">
        <v>0</v>
      </c>
      <c r="I60" s="18">
        <v>50</v>
      </c>
      <c r="J60" s="19">
        <v>97.44</v>
      </c>
      <c r="K60" s="19">
        <v>92.04</v>
      </c>
      <c r="L60" s="18">
        <v>216</v>
      </c>
      <c r="M60" s="18">
        <v>216</v>
      </c>
      <c r="N60" s="19">
        <v>92.04</v>
      </c>
      <c r="O60" s="18">
        <v>216</v>
      </c>
      <c r="P60" s="18">
        <v>216</v>
      </c>
    </row>
    <row r="61" spans="1:16" hidden="1" x14ac:dyDescent="0.25">
      <c r="A61" s="16" t="s">
        <v>56</v>
      </c>
      <c r="B61" s="17" t="s">
        <v>27</v>
      </c>
      <c r="C61" s="17" t="s">
        <v>27</v>
      </c>
      <c r="D61" s="16" t="s">
        <v>68</v>
      </c>
      <c r="E61" s="16" t="s">
        <v>70</v>
      </c>
      <c r="F61" s="18">
        <v>35</v>
      </c>
      <c r="G61" s="18">
        <v>25</v>
      </c>
      <c r="H61" s="18">
        <v>21</v>
      </c>
      <c r="I61" s="18">
        <v>21</v>
      </c>
      <c r="J61" s="19">
        <v>9.23</v>
      </c>
      <c r="K61" s="19">
        <v>9.23</v>
      </c>
      <c r="L61" s="18">
        <v>102</v>
      </c>
      <c r="M61" s="18">
        <v>102</v>
      </c>
      <c r="N61" s="19">
        <v>9.23</v>
      </c>
      <c r="O61" s="18">
        <v>102</v>
      </c>
      <c r="P61" s="18">
        <v>102</v>
      </c>
    </row>
    <row r="62" spans="1:16" hidden="1" x14ac:dyDescent="0.25">
      <c r="A62" s="16" t="s">
        <v>56</v>
      </c>
      <c r="B62" s="17" t="s">
        <v>27</v>
      </c>
      <c r="C62" s="17" t="s">
        <v>27</v>
      </c>
      <c r="D62" s="16" t="s">
        <v>68</v>
      </c>
      <c r="E62" s="16" t="s">
        <v>71</v>
      </c>
      <c r="F62" s="18">
        <v>1</v>
      </c>
      <c r="G62" s="18">
        <v>0</v>
      </c>
      <c r="H62" s="18">
        <v>0</v>
      </c>
      <c r="I62" s="18">
        <v>0</v>
      </c>
      <c r="J62" s="19">
        <v>0.04</v>
      </c>
      <c r="K62" s="19">
        <v>0.04</v>
      </c>
      <c r="L62" s="18">
        <v>1</v>
      </c>
      <c r="M62" s="18">
        <v>1</v>
      </c>
      <c r="N62" s="19">
        <v>0.04</v>
      </c>
      <c r="O62" s="18">
        <v>1</v>
      </c>
      <c r="P62" s="18">
        <v>1</v>
      </c>
    </row>
    <row r="63" spans="1:16" hidden="1" x14ac:dyDescent="0.25">
      <c r="A63" s="16" t="s">
        <v>56</v>
      </c>
      <c r="B63" s="17" t="s">
        <v>27</v>
      </c>
      <c r="C63" s="17" t="s">
        <v>27</v>
      </c>
      <c r="D63" s="16" t="s">
        <v>68</v>
      </c>
      <c r="E63" s="16" t="s">
        <v>72</v>
      </c>
      <c r="F63" s="18">
        <v>1</v>
      </c>
      <c r="G63" s="18">
        <v>0</v>
      </c>
      <c r="H63" s="18">
        <v>0</v>
      </c>
      <c r="I63" s="18">
        <v>0</v>
      </c>
      <c r="J63" s="19">
        <v>0</v>
      </c>
      <c r="K63" s="19">
        <v>0</v>
      </c>
      <c r="L63" s="18">
        <v>1</v>
      </c>
      <c r="M63" s="18">
        <v>1</v>
      </c>
      <c r="N63" s="19">
        <v>0</v>
      </c>
      <c r="O63" s="18">
        <v>1</v>
      </c>
      <c r="P63" s="18">
        <v>1</v>
      </c>
    </row>
    <row r="64" spans="1:16" hidden="1" x14ac:dyDescent="0.25">
      <c r="A64" s="16" t="s">
        <v>56</v>
      </c>
      <c r="B64" s="17" t="s">
        <v>27</v>
      </c>
      <c r="C64" s="17" t="s">
        <v>27</v>
      </c>
      <c r="D64" s="16" t="s">
        <v>73</v>
      </c>
      <c r="E64" s="16" t="s">
        <v>74</v>
      </c>
      <c r="F64" s="18">
        <v>591</v>
      </c>
      <c r="G64" s="18">
        <v>591</v>
      </c>
      <c r="H64" s="18">
        <v>590</v>
      </c>
      <c r="I64" s="18">
        <v>590</v>
      </c>
      <c r="J64" s="19">
        <v>777.7</v>
      </c>
      <c r="K64" s="19">
        <v>416.79</v>
      </c>
      <c r="L64" s="18">
        <v>2362</v>
      </c>
      <c r="M64" s="18">
        <v>2362</v>
      </c>
      <c r="N64" s="19">
        <v>416.79</v>
      </c>
      <c r="O64" s="18">
        <v>2133</v>
      </c>
      <c r="P64" s="18">
        <v>1704</v>
      </c>
    </row>
    <row r="65" spans="1:16" hidden="1" x14ac:dyDescent="0.25">
      <c r="A65" s="16" t="s">
        <v>56</v>
      </c>
      <c r="B65" s="17" t="s">
        <v>27</v>
      </c>
      <c r="C65" s="17" t="s">
        <v>27</v>
      </c>
      <c r="D65" s="16" t="s">
        <v>75</v>
      </c>
      <c r="E65" s="16" t="s">
        <v>76</v>
      </c>
      <c r="F65" s="18">
        <v>6</v>
      </c>
      <c r="G65" s="18">
        <v>5</v>
      </c>
      <c r="H65" s="18">
        <v>8</v>
      </c>
      <c r="I65" s="18">
        <v>6</v>
      </c>
      <c r="J65" s="19">
        <v>11</v>
      </c>
      <c r="K65" s="19">
        <v>3.8</v>
      </c>
      <c r="L65" s="18">
        <v>25</v>
      </c>
      <c r="M65" s="18">
        <v>25</v>
      </c>
      <c r="N65" s="19">
        <v>3.8</v>
      </c>
      <c r="O65" s="18">
        <v>21</v>
      </c>
      <c r="P65" s="18">
        <v>15</v>
      </c>
    </row>
    <row r="66" spans="1:16" hidden="1" x14ac:dyDescent="0.25">
      <c r="A66" s="16" t="s">
        <v>56</v>
      </c>
      <c r="B66" s="17" t="s">
        <v>27</v>
      </c>
      <c r="C66" s="17" t="s">
        <v>27</v>
      </c>
      <c r="D66" s="16" t="s">
        <v>75</v>
      </c>
      <c r="E66" s="16" t="s">
        <v>77</v>
      </c>
      <c r="F66" s="18">
        <v>3</v>
      </c>
      <c r="G66" s="18">
        <v>3</v>
      </c>
      <c r="H66" s="18">
        <v>3</v>
      </c>
      <c r="I66" s="18">
        <v>2</v>
      </c>
      <c r="J66" s="19">
        <v>3.6</v>
      </c>
      <c r="K66" s="19">
        <v>2.7</v>
      </c>
      <c r="L66" s="18">
        <v>11</v>
      </c>
      <c r="M66" s="18">
        <v>11</v>
      </c>
      <c r="N66" s="19">
        <v>2.7</v>
      </c>
      <c r="O66" s="18">
        <v>11</v>
      </c>
      <c r="P66" s="18">
        <v>11</v>
      </c>
    </row>
    <row r="67" spans="1:16" hidden="1" x14ac:dyDescent="0.25">
      <c r="A67" s="16" t="s">
        <v>56</v>
      </c>
      <c r="B67" s="17" t="s">
        <v>27</v>
      </c>
      <c r="C67" s="17" t="s">
        <v>27</v>
      </c>
      <c r="D67" s="16" t="s">
        <v>75</v>
      </c>
      <c r="E67" s="16" t="s">
        <v>78</v>
      </c>
      <c r="F67" s="18">
        <v>11</v>
      </c>
      <c r="G67" s="18">
        <v>2</v>
      </c>
      <c r="H67" s="18">
        <v>13</v>
      </c>
      <c r="I67" s="18">
        <v>13</v>
      </c>
      <c r="J67" s="19">
        <v>11.05</v>
      </c>
      <c r="K67" s="19">
        <v>9.68</v>
      </c>
      <c r="L67" s="18">
        <v>39</v>
      </c>
      <c r="M67" s="18">
        <v>39</v>
      </c>
      <c r="N67" s="19">
        <v>9.68</v>
      </c>
      <c r="O67" s="18">
        <v>35</v>
      </c>
      <c r="P67" s="18">
        <v>26</v>
      </c>
    </row>
    <row r="68" spans="1:16" hidden="1" x14ac:dyDescent="0.25">
      <c r="A68" s="16" t="s">
        <v>56</v>
      </c>
      <c r="B68" s="17" t="s">
        <v>27</v>
      </c>
      <c r="C68" s="17" t="s">
        <v>27</v>
      </c>
      <c r="D68" s="16" t="s">
        <v>75</v>
      </c>
      <c r="E68" s="16" t="s">
        <v>79</v>
      </c>
      <c r="F68" s="18">
        <v>0</v>
      </c>
      <c r="G68" s="18">
        <v>8</v>
      </c>
      <c r="H68" s="18">
        <v>8</v>
      </c>
      <c r="I68" s="18">
        <v>3</v>
      </c>
      <c r="J68" s="19">
        <v>0</v>
      </c>
      <c r="K68" s="19">
        <v>0</v>
      </c>
      <c r="L68" s="18">
        <v>19</v>
      </c>
      <c r="M68" s="18">
        <v>19</v>
      </c>
      <c r="N68" s="19">
        <v>0</v>
      </c>
      <c r="O68" s="18">
        <v>13</v>
      </c>
      <c r="P68" s="18">
        <v>9</v>
      </c>
    </row>
    <row r="69" spans="1:16" hidden="1" x14ac:dyDescent="0.25">
      <c r="A69" s="16" t="s">
        <v>56</v>
      </c>
      <c r="B69" s="17" t="s">
        <v>27</v>
      </c>
      <c r="C69" s="17" t="s">
        <v>27</v>
      </c>
      <c r="D69" s="16" t="s">
        <v>75</v>
      </c>
      <c r="E69" s="16" t="s">
        <v>80</v>
      </c>
      <c r="F69" s="18">
        <v>4</v>
      </c>
      <c r="G69" s="18">
        <v>4</v>
      </c>
      <c r="H69" s="18">
        <v>4</v>
      </c>
      <c r="I69" s="18">
        <v>3</v>
      </c>
      <c r="J69" s="19">
        <v>2.14</v>
      </c>
      <c r="K69" s="19">
        <v>2.14</v>
      </c>
      <c r="L69" s="18">
        <v>15</v>
      </c>
      <c r="M69" s="18">
        <v>15</v>
      </c>
      <c r="N69" s="19">
        <v>2.14</v>
      </c>
      <c r="O69" s="18">
        <v>14</v>
      </c>
      <c r="P69" s="18">
        <v>11</v>
      </c>
    </row>
    <row r="70" spans="1:16" hidden="1" x14ac:dyDescent="0.25">
      <c r="A70" s="16" t="s">
        <v>56</v>
      </c>
      <c r="B70" s="17" t="s">
        <v>27</v>
      </c>
      <c r="C70" s="17" t="s">
        <v>27</v>
      </c>
      <c r="D70" s="16" t="s">
        <v>28</v>
      </c>
      <c r="E70" s="16" t="s">
        <v>81</v>
      </c>
      <c r="F70" s="18">
        <v>0</v>
      </c>
      <c r="G70" s="18">
        <v>0</v>
      </c>
      <c r="H70" s="18">
        <v>24</v>
      </c>
      <c r="I70" s="18">
        <v>0</v>
      </c>
      <c r="J70" s="19">
        <v>0</v>
      </c>
      <c r="K70" s="19">
        <v>0</v>
      </c>
      <c r="L70" s="18">
        <v>24</v>
      </c>
      <c r="M70" s="18">
        <v>24</v>
      </c>
      <c r="N70" s="19">
        <v>0</v>
      </c>
      <c r="O70" s="18">
        <v>23</v>
      </c>
      <c r="P70" s="18">
        <v>21</v>
      </c>
    </row>
    <row r="71" spans="1:16" hidden="1" x14ac:dyDescent="0.25">
      <c r="A71" s="16" t="s">
        <v>56</v>
      </c>
      <c r="B71" s="17" t="s">
        <v>27</v>
      </c>
      <c r="C71" s="17" t="s">
        <v>27</v>
      </c>
      <c r="D71" s="16" t="s">
        <v>28</v>
      </c>
      <c r="E71" s="16" t="s">
        <v>82</v>
      </c>
      <c r="F71" s="18">
        <v>23</v>
      </c>
      <c r="G71" s="18">
        <v>19</v>
      </c>
      <c r="H71" s="18">
        <v>18</v>
      </c>
      <c r="I71" s="18">
        <v>20</v>
      </c>
      <c r="J71" s="19">
        <v>20.059999999999999</v>
      </c>
      <c r="K71" s="19">
        <v>20.059999999999999</v>
      </c>
      <c r="L71" s="18">
        <v>80</v>
      </c>
      <c r="M71" s="18">
        <v>80</v>
      </c>
      <c r="N71" s="19">
        <v>20.059999999999999</v>
      </c>
      <c r="O71" s="18">
        <v>60</v>
      </c>
      <c r="P71" s="18">
        <v>40</v>
      </c>
    </row>
    <row r="72" spans="1:16" hidden="1" x14ac:dyDescent="0.25">
      <c r="A72" s="16" t="s">
        <v>56</v>
      </c>
      <c r="B72" s="17" t="s">
        <v>27</v>
      </c>
      <c r="C72" s="17" t="s">
        <v>27</v>
      </c>
      <c r="D72" s="16" t="s">
        <v>28</v>
      </c>
      <c r="E72" s="16" t="s">
        <v>83</v>
      </c>
      <c r="F72" s="18">
        <v>60</v>
      </c>
      <c r="G72" s="18">
        <v>60</v>
      </c>
      <c r="H72" s="18">
        <v>60</v>
      </c>
      <c r="I72" s="18">
        <v>60</v>
      </c>
      <c r="J72" s="19">
        <v>57.73</v>
      </c>
      <c r="K72" s="19">
        <v>37.159999999999997</v>
      </c>
      <c r="L72" s="18">
        <v>240</v>
      </c>
      <c r="M72" s="18">
        <v>240</v>
      </c>
      <c r="N72" s="19">
        <v>37.159999999999997</v>
      </c>
      <c r="O72" s="18">
        <v>240</v>
      </c>
      <c r="P72" s="18">
        <v>240</v>
      </c>
    </row>
    <row r="73" spans="1:16" hidden="1" x14ac:dyDescent="0.25">
      <c r="A73" s="16" t="s">
        <v>56</v>
      </c>
      <c r="B73" s="17" t="s">
        <v>27</v>
      </c>
      <c r="C73" s="17" t="s">
        <v>27</v>
      </c>
      <c r="D73" s="16" t="s">
        <v>28</v>
      </c>
      <c r="E73" s="16" t="s">
        <v>84</v>
      </c>
      <c r="F73" s="18">
        <v>70</v>
      </c>
      <c r="G73" s="18">
        <v>110</v>
      </c>
      <c r="H73" s="18">
        <v>80</v>
      </c>
      <c r="I73" s="18">
        <v>120</v>
      </c>
      <c r="J73" s="19">
        <v>66.2</v>
      </c>
      <c r="K73" s="19">
        <v>0</v>
      </c>
      <c r="L73" s="18">
        <v>380</v>
      </c>
      <c r="M73" s="18">
        <v>380</v>
      </c>
      <c r="N73" s="19">
        <v>0</v>
      </c>
      <c r="O73" s="18">
        <v>323</v>
      </c>
      <c r="P73" s="18">
        <v>258</v>
      </c>
    </row>
    <row r="74" spans="1:16" hidden="1" x14ac:dyDescent="0.25">
      <c r="A74" s="16" t="s">
        <v>56</v>
      </c>
      <c r="B74" s="17" t="s">
        <v>27</v>
      </c>
      <c r="C74" s="17" t="s">
        <v>27</v>
      </c>
      <c r="D74" s="16" t="s">
        <v>28</v>
      </c>
      <c r="E74" s="16" t="s">
        <v>29</v>
      </c>
      <c r="F74" s="18">
        <v>14</v>
      </c>
      <c r="G74" s="18">
        <v>18</v>
      </c>
      <c r="H74" s="18">
        <v>9</v>
      </c>
      <c r="I74" s="18">
        <v>63</v>
      </c>
      <c r="J74" s="19">
        <v>11.53</v>
      </c>
      <c r="K74" s="19">
        <v>11.53</v>
      </c>
      <c r="L74" s="18">
        <v>104</v>
      </c>
      <c r="M74" s="18">
        <v>104</v>
      </c>
      <c r="N74" s="19">
        <v>11.53</v>
      </c>
      <c r="O74" s="18">
        <v>104</v>
      </c>
      <c r="P74" s="18">
        <v>104</v>
      </c>
    </row>
    <row r="75" spans="1:16" hidden="1" x14ac:dyDescent="0.25">
      <c r="A75" s="16" t="s">
        <v>56</v>
      </c>
      <c r="B75" s="17" t="s">
        <v>27</v>
      </c>
      <c r="C75" s="17" t="s">
        <v>27</v>
      </c>
      <c r="D75" s="16" t="s">
        <v>28</v>
      </c>
      <c r="E75" s="16" t="s">
        <v>85</v>
      </c>
      <c r="F75" s="18">
        <v>0</v>
      </c>
      <c r="G75" s="18">
        <v>6</v>
      </c>
      <c r="H75" s="18">
        <v>0</v>
      </c>
      <c r="I75" s="18">
        <v>4</v>
      </c>
      <c r="J75" s="19">
        <v>0</v>
      </c>
      <c r="K75" s="19">
        <v>0</v>
      </c>
      <c r="L75" s="18">
        <v>10</v>
      </c>
      <c r="M75" s="18">
        <v>10</v>
      </c>
      <c r="N75" s="19">
        <v>0</v>
      </c>
      <c r="O75" s="18">
        <v>8</v>
      </c>
      <c r="P75" s="18">
        <v>6</v>
      </c>
    </row>
    <row r="76" spans="1:16" hidden="1" x14ac:dyDescent="0.25">
      <c r="A76" s="16" t="s">
        <v>56</v>
      </c>
      <c r="B76" s="17" t="s">
        <v>27</v>
      </c>
      <c r="C76" s="17" t="s">
        <v>27</v>
      </c>
      <c r="D76" s="16" t="s">
        <v>28</v>
      </c>
      <c r="E76" s="16" t="s">
        <v>86</v>
      </c>
      <c r="F76" s="18">
        <v>21</v>
      </c>
      <c r="G76" s="18">
        <v>12</v>
      </c>
      <c r="H76" s="18">
        <v>5</v>
      </c>
      <c r="I76" s="18">
        <v>0</v>
      </c>
      <c r="J76" s="19">
        <v>13.46</v>
      </c>
      <c r="K76" s="19">
        <v>13.46</v>
      </c>
      <c r="L76" s="18">
        <v>38</v>
      </c>
      <c r="M76" s="18">
        <v>38</v>
      </c>
      <c r="N76" s="19">
        <v>13.46</v>
      </c>
      <c r="O76" s="18">
        <v>34</v>
      </c>
      <c r="P76" s="18">
        <v>27</v>
      </c>
    </row>
    <row r="77" spans="1:16" hidden="1" x14ac:dyDescent="0.25">
      <c r="A77" s="16" t="s">
        <v>56</v>
      </c>
      <c r="B77" s="17" t="s">
        <v>27</v>
      </c>
      <c r="C77" s="17" t="s">
        <v>27</v>
      </c>
      <c r="D77" s="16" t="s">
        <v>28</v>
      </c>
      <c r="E77" s="16" t="s">
        <v>87</v>
      </c>
      <c r="F77" s="18">
        <v>0</v>
      </c>
      <c r="G77" s="18">
        <v>17</v>
      </c>
      <c r="H77" s="18">
        <v>15</v>
      </c>
      <c r="I77" s="18">
        <v>0</v>
      </c>
      <c r="J77" s="19">
        <v>0</v>
      </c>
      <c r="K77" s="19">
        <v>0</v>
      </c>
      <c r="L77" s="18">
        <v>32</v>
      </c>
      <c r="M77" s="18">
        <v>32</v>
      </c>
      <c r="N77" s="19">
        <v>0</v>
      </c>
      <c r="O77" s="18">
        <v>29</v>
      </c>
      <c r="P77" s="18">
        <v>23</v>
      </c>
    </row>
    <row r="78" spans="1:16" hidden="1" x14ac:dyDescent="0.25">
      <c r="A78" s="16" t="s">
        <v>56</v>
      </c>
      <c r="B78" s="17" t="s">
        <v>27</v>
      </c>
      <c r="C78" s="17" t="s">
        <v>27</v>
      </c>
      <c r="D78" s="16" t="s">
        <v>88</v>
      </c>
      <c r="E78" s="16" t="s">
        <v>89</v>
      </c>
      <c r="F78" s="18">
        <v>2</v>
      </c>
      <c r="G78" s="18">
        <v>2</v>
      </c>
      <c r="H78" s="18">
        <v>2</v>
      </c>
      <c r="I78" s="18">
        <v>2</v>
      </c>
      <c r="J78" s="19">
        <v>1.82</v>
      </c>
      <c r="K78" s="19">
        <v>1.82</v>
      </c>
      <c r="L78" s="18">
        <v>8</v>
      </c>
      <c r="M78" s="18">
        <v>8</v>
      </c>
      <c r="N78" s="19">
        <v>1.82</v>
      </c>
      <c r="O78" s="18">
        <v>8</v>
      </c>
      <c r="P78" s="18">
        <v>8</v>
      </c>
    </row>
    <row r="79" spans="1:16" hidden="1" x14ac:dyDescent="0.25">
      <c r="A79" s="16" t="s">
        <v>56</v>
      </c>
      <c r="B79" s="17" t="s">
        <v>27</v>
      </c>
      <c r="C79" s="17" t="s">
        <v>27</v>
      </c>
      <c r="D79" s="16" t="s">
        <v>88</v>
      </c>
      <c r="E79" s="16" t="s">
        <v>90</v>
      </c>
      <c r="F79" s="18">
        <v>11</v>
      </c>
      <c r="G79" s="18">
        <v>10</v>
      </c>
      <c r="H79" s="18">
        <v>10</v>
      </c>
      <c r="I79" s="18">
        <v>10</v>
      </c>
      <c r="J79" s="19">
        <v>0</v>
      </c>
      <c r="K79" s="19">
        <v>0</v>
      </c>
      <c r="L79" s="18">
        <v>41</v>
      </c>
      <c r="M79" s="18">
        <v>41</v>
      </c>
      <c r="N79" s="19">
        <v>0</v>
      </c>
      <c r="O79" s="18">
        <v>41</v>
      </c>
      <c r="P79" s="18">
        <v>41</v>
      </c>
    </row>
    <row r="80" spans="1:16" hidden="1" x14ac:dyDescent="0.25">
      <c r="A80" s="16" t="s">
        <v>56</v>
      </c>
      <c r="B80" s="17" t="s">
        <v>27</v>
      </c>
      <c r="C80" s="17" t="s">
        <v>27</v>
      </c>
      <c r="D80" s="16" t="s">
        <v>88</v>
      </c>
      <c r="E80" s="16" t="s">
        <v>91</v>
      </c>
      <c r="F80" s="18">
        <v>0</v>
      </c>
      <c r="G80" s="18">
        <v>1</v>
      </c>
      <c r="H80" s="18">
        <v>1</v>
      </c>
      <c r="I80" s="18">
        <v>0</v>
      </c>
      <c r="J80" s="19">
        <v>0</v>
      </c>
      <c r="K80" s="19">
        <v>0</v>
      </c>
      <c r="L80" s="18">
        <v>2</v>
      </c>
      <c r="M80" s="18">
        <v>2</v>
      </c>
      <c r="N80" s="19">
        <v>0</v>
      </c>
      <c r="O80" s="18">
        <v>2</v>
      </c>
      <c r="P80" s="18">
        <v>2</v>
      </c>
    </row>
    <row r="81" spans="1:16" hidden="1" x14ac:dyDescent="0.25">
      <c r="A81" s="16" t="s">
        <v>56</v>
      </c>
      <c r="B81" s="17" t="s">
        <v>27</v>
      </c>
      <c r="C81" s="17" t="s">
        <v>27</v>
      </c>
      <c r="D81" s="16" t="s">
        <v>42</v>
      </c>
      <c r="E81" s="16" t="s">
        <v>51</v>
      </c>
      <c r="F81" s="18">
        <v>15</v>
      </c>
      <c r="G81" s="18">
        <v>224</v>
      </c>
      <c r="H81" s="18">
        <v>179</v>
      </c>
      <c r="I81" s="18">
        <v>0</v>
      </c>
      <c r="J81" s="19">
        <v>13.48</v>
      </c>
      <c r="K81" s="19">
        <v>10.49</v>
      </c>
      <c r="L81" s="18">
        <v>418</v>
      </c>
      <c r="M81" s="18">
        <v>418</v>
      </c>
      <c r="N81" s="19">
        <v>10.49</v>
      </c>
      <c r="O81" s="18">
        <v>0</v>
      </c>
      <c r="P81" s="18">
        <v>0</v>
      </c>
    </row>
    <row r="82" spans="1:16" hidden="1" x14ac:dyDescent="0.25">
      <c r="A82" s="16" t="s">
        <v>56</v>
      </c>
      <c r="B82" s="17" t="s">
        <v>27</v>
      </c>
      <c r="C82" s="17" t="s">
        <v>27</v>
      </c>
      <c r="D82" s="16" t="s">
        <v>30</v>
      </c>
      <c r="E82" s="16" t="s">
        <v>92</v>
      </c>
      <c r="F82" s="18">
        <v>40</v>
      </c>
      <c r="G82" s="18">
        <v>30</v>
      </c>
      <c r="H82" s="18">
        <v>53</v>
      </c>
      <c r="I82" s="18">
        <v>34</v>
      </c>
      <c r="J82" s="19">
        <v>48.65</v>
      </c>
      <c r="K82" s="19">
        <v>32.47</v>
      </c>
      <c r="L82" s="18">
        <v>157</v>
      </c>
      <c r="M82" s="18">
        <v>157</v>
      </c>
      <c r="N82" s="19">
        <v>32.47</v>
      </c>
      <c r="O82" s="18">
        <v>123</v>
      </c>
      <c r="P82" s="18">
        <v>89</v>
      </c>
    </row>
    <row r="83" spans="1:16" hidden="1" x14ac:dyDescent="0.25">
      <c r="A83" s="16" t="s">
        <v>56</v>
      </c>
      <c r="B83" s="17" t="s">
        <v>27</v>
      </c>
      <c r="C83" s="17" t="s">
        <v>27</v>
      </c>
      <c r="D83" s="16" t="s">
        <v>30</v>
      </c>
      <c r="E83" s="16" t="s">
        <v>93</v>
      </c>
      <c r="F83" s="18">
        <v>23</v>
      </c>
      <c r="G83" s="18">
        <v>18</v>
      </c>
      <c r="H83" s="18">
        <v>23</v>
      </c>
      <c r="I83" s="18">
        <v>24</v>
      </c>
      <c r="J83" s="19">
        <v>16</v>
      </c>
      <c r="K83" s="19">
        <v>10</v>
      </c>
      <c r="L83" s="18">
        <v>88</v>
      </c>
      <c r="M83" s="18">
        <v>88</v>
      </c>
      <c r="N83" s="19">
        <v>10</v>
      </c>
      <c r="O83" s="18">
        <v>80</v>
      </c>
      <c r="P83" s="18">
        <v>64</v>
      </c>
    </row>
    <row r="84" spans="1:16" hidden="1" x14ac:dyDescent="0.25">
      <c r="A84" s="16" t="s">
        <v>56</v>
      </c>
      <c r="B84" s="17" t="s">
        <v>27</v>
      </c>
      <c r="C84" s="17" t="s">
        <v>27</v>
      </c>
      <c r="D84" s="16" t="s">
        <v>30</v>
      </c>
      <c r="E84" s="16" t="s">
        <v>94</v>
      </c>
      <c r="F84" s="18">
        <v>1</v>
      </c>
      <c r="G84" s="18">
        <v>0</v>
      </c>
      <c r="H84" s="18">
        <v>1</v>
      </c>
      <c r="I84" s="18">
        <v>0</v>
      </c>
      <c r="J84" s="19">
        <v>0</v>
      </c>
      <c r="K84" s="19">
        <v>0</v>
      </c>
      <c r="L84" s="18">
        <v>2</v>
      </c>
      <c r="M84" s="18">
        <v>2</v>
      </c>
      <c r="N84" s="19">
        <v>0</v>
      </c>
      <c r="O84" s="18">
        <v>1</v>
      </c>
      <c r="P84" s="18">
        <v>1</v>
      </c>
    </row>
    <row r="85" spans="1:16" hidden="1" x14ac:dyDescent="0.25">
      <c r="A85" s="16" t="s">
        <v>56</v>
      </c>
      <c r="B85" s="17" t="s">
        <v>27</v>
      </c>
      <c r="C85" s="17" t="s">
        <v>27</v>
      </c>
      <c r="D85" s="16" t="s">
        <v>30</v>
      </c>
      <c r="E85" s="16" t="s">
        <v>31</v>
      </c>
      <c r="F85" s="18">
        <v>35</v>
      </c>
      <c r="G85" s="18">
        <v>66</v>
      </c>
      <c r="H85" s="18">
        <v>85</v>
      </c>
      <c r="I85" s="18">
        <v>81</v>
      </c>
      <c r="J85" s="19">
        <v>15.6</v>
      </c>
      <c r="K85" s="19">
        <v>15.6</v>
      </c>
      <c r="L85" s="18">
        <v>267</v>
      </c>
      <c r="M85" s="18">
        <v>267</v>
      </c>
      <c r="N85" s="19">
        <v>15.6</v>
      </c>
      <c r="O85" s="18">
        <v>144</v>
      </c>
      <c r="P85" s="18">
        <v>84</v>
      </c>
    </row>
    <row r="86" spans="1:16" hidden="1" x14ac:dyDescent="0.25">
      <c r="A86" s="16" t="s">
        <v>56</v>
      </c>
      <c r="B86" s="17" t="s">
        <v>95</v>
      </c>
      <c r="C86" s="17" t="s">
        <v>27</v>
      </c>
      <c r="D86" s="16" t="s">
        <v>57</v>
      </c>
      <c r="E86" s="16" t="s">
        <v>58</v>
      </c>
      <c r="F86" s="18">
        <v>0</v>
      </c>
      <c r="G86" s="18">
        <v>0</v>
      </c>
      <c r="H86" s="18">
        <v>0</v>
      </c>
      <c r="I86" s="18">
        <v>11</v>
      </c>
      <c r="J86" s="19">
        <v>0</v>
      </c>
      <c r="K86" s="19">
        <v>0</v>
      </c>
      <c r="L86" s="18">
        <v>11</v>
      </c>
      <c r="M86" s="18">
        <v>11</v>
      </c>
      <c r="N86" s="19">
        <v>0</v>
      </c>
      <c r="O86" s="18">
        <v>11</v>
      </c>
      <c r="P86" s="18">
        <v>11</v>
      </c>
    </row>
    <row r="87" spans="1:16" hidden="1" x14ac:dyDescent="0.25">
      <c r="A87" s="16" t="s">
        <v>56</v>
      </c>
      <c r="B87" s="17" t="s">
        <v>95</v>
      </c>
      <c r="C87" s="17" t="s">
        <v>27</v>
      </c>
      <c r="D87" s="16" t="s">
        <v>61</v>
      </c>
      <c r="E87" s="16" t="s">
        <v>62</v>
      </c>
      <c r="F87" s="18">
        <v>0</v>
      </c>
      <c r="G87" s="18">
        <v>0</v>
      </c>
      <c r="H87" s="18">
        <v>0</v>
      </c>
      <c r="I87" s="18">
        <v>3</v>
      </c>
      <c r="J87" s="19">
        <v>0</v>
      </c>
      <c r="K87" s="19">
        <v>0</v>
      </c>
      <c r="L87" s="18">
        <v>3</v>
      </c>
      <c r="M87" s="18">
        <v>3</v>
      </c>
      <c r="N87" s="19">
        <v>0</v>
      </c>
      <c r="O87" s="18">
        <v>3</v>
      </c>
      <c r="P87" s="18">
        <v>3</v>
      </c>
    </row>
    <row r="88" spans="1:16" hidden="1" x14ac:dyDescent="0.25">
      <c r="A88" s="16" t="s">
        <v>56</v>
      </c>
      <c r="B88" s="17" t="s">
        <v>95</v>
      </c>
      <c r="C88" s="17" t="s">
        <v>27</v>
      </c>
      <c r="D88" s="16" t="s">
        <v>66</v>
      </c>
      <c r="E88" s="16" t="s">
        <v>96</v>
      </c>
      <c r="F88" s="18">
        <v>2</v>
      </c>
      <c r="G88" s="18">
        <v>1</v>
      </c>
      <c r="H88" s="18">
        <v>2</v>
      </c>
      <c r="I88" s="18">
        <v>1</v>
      </c>
      <c r="J88" s="19">
        <v>1.8</v>
      </c>
      <c r="K88" s="19">
        <v>1.8</v>
      </c>
      <c r="L88" s="18">
        <v>6</v>
      </c>
      <c r="M88" s="18">
        <v>6</v>
      </c>
      <c r="N88" s="19">
        <v>1.8</v>
      </c>
      <c r="O88" s="18">
        <v>6</v>
      </c>
      <c r="P88" s="18">
        <v>6</v>
      </c>
    </row>
    <row r="89" spans="1:16" hidden="1" x14ac:dyDescent="0.25">
      <c r="A89" s="16" t="s">
        <v>56</v>
      </c>
      <c r="B89" s="17" t="s">
        <v>95</v>
      </c>
      <c r="C89" s="17" t="s">
        <v>27</v>
      </c>
      <c r="D89" s="16" t="s">
        <v>75</v>
      </c>
      <c r="E89" s="16" t="s">
        <v>78</v>
      </c>
      <c r="F89" s="18">
        <v>0</v>
      </c>
      <c r="G89" s="18">
        <v>3</v>
      </c>
      <c r="H89" s="18">
        <v>3</v>
      </c>
      <c r="I89" s="18">
        <v>1</v>
      </c>
      <c r="J89" s="19">
        <v>0</v>
      </c>
      <c r="K89" s="19">
        <v>0</v>
      </c>
      <c r="L89" s="18">
        <v>7</v>
      </c>
      <c r="M89" s="18">
        <v>7</v>
      </c>
      <c r="N89" s="19">
        <v>0</v>
      </c>
      <c r="O89" s="18">
        <v>7</v>
      </c>
      <c r="P89" s="18">
        <v>7</v>
      </c>
    </row>
    <row r="90" spans="1:16" hidden="1" x14ac:dyDescent="0.25">
      <c r="A90" s="16" t="s">
        <v>56</v>
      </c>
      <c r="B90" s="17" t="s">
        <v>95</v>
      </c>
      <c r="C90" s="17" t="s">
        <v>27</v>
      </c>
      <c r="D90" s="16" t="s">
        <v>28</v>
      </c>
      <c r="E90" s="16" t="s">
        <v>82</v>
      </c>
      <c r="F90" s="18">
        <v>0</v>
      </c>
      <c r="G90" s="18">
        <v>5</v>
      </c>
      <c r="H90" s="18">
        <v>5</v>
      </c>
      <c r="I90" s="18">
        <v>4</v>
      </c>
      <c r="J90" s="19">
        <v>0</v>
      </c>
      <c r="K90" s="19">
        <v>0</v>
      </c>
      <c r="L90" s="18">
        <v>14</v>
      </c>
      <c r="M90" s="18">
        <v>14</v>
      </c>
      <c r="N90" s="19">
        <v>0</v>
      </c>
      <c r="O90" s="18">
        <v>14</v>
      </c>
      <c r="P90" s="18">
        <v>14</v>
      </c>
    </row>
    <row r="91" spans="1:16" hidden="1" x14ac:dyDescent="0.25">
      <c r="A91" s="16" t="s">
        <v>56</v>
      </c>
      <c r="B91" s="17" t="s">
        <v>95</v>
      </c>
      <c r="C91" s="17" t="s">
        <v>27</v>
      </c>
      <c r="D91" s="16" t="s">
        <v>30</v>
      </c>
      <c r="E91" s="16" t="s">
        <v>92</v>
      </c>
      <c r="F91" s="18">
        <v>2</v>
      </c>
      <c r="G91" s="18">
        <v>4</v>
      </c>
      <c r="H91" s="18">
        <v>4</v>
      </c>
      <c r="I91" s="18">
        <v>3</v>
      </c>
      <c r="J91" s="19">
        <v>0</v>
      </c>
      <c r="K91" s="19">
        <v>0</v>
      </c>
      <c r="L91" s="18">
        <v>13</v>
      </c>
      <c r="M91" s="18">
        <v>13</v>
      </c>
      <c r="N91" s="19">
        <v>0</v>
      </c>
      <c r="O91" s="18">
        <v>13</v>
      </c>
      <c r="P91" s="18">
        <v>13</v>
      </c>
    </row>
    <row r="92" spans="1:16" hidden="1" x14ac:dyDescent="0.25">
      <c r="A92" s="16" t="s">
        <v>56</v>
      </c>
      <c r="B92" s="17" t="s">
        <v>32</v>
      </c>
      <c r="C92" s="17" t="s">
        <v>33</v>
      </c>
      <c r="D92" s="16" t="s">
        <v>57</v>
      </c>
      <c r="E92" s="16" t="s">
        <v>58</v>
      </c>
      <c r="F92" s="18">
        <v>2023</v>
      </c>
      <c r="G92" s="18">
        <v>2549</v>
      </c>
      <c r="H92" s="18">
        <v>2853</v>
      </c>
      <c r="I92" s="18">
        <v>2863</v>
      </c>
      <c r="J92" s="19">
        <v>2578.62</v>
      </c>
      <c r="K92" s="19">
        <v>2018.47</v>
      </c>
      <c r="L92" s="18">
        <v>10288</v>
      </c>
      <c r="M92" s="18">
        <v>10288</v>
      </c>
      <c r="N92" s="19">
        <v>2018.47</v>
      </c>
      <c r="O92" s="18">
        <v>10872</v>
      </c>
      <c r="P92" s="18">
        <v>11416</v>
      </c>
    </row>
    <row r="93" spans="1:16" hidden="1" x14ac:dyDescent="0.25">
      <c r="A93" s="16" t="s">
        <v>56</v>
      </c>
      <c r="B93" s="17" t="s">
        <v>32</v>
      </c>
      <c r="C93" s="17" t="s">
        <v>33</v>
      </c>
      <c r="D93" s="16" t="s">
        <v>59</v>
      </c>
      <c r="E93" s="16" t="s">
        <v>60</v>
      </c>
      <c r="F93" s="18">
        <v>0</v>
      </c>
      <c r="G93" s="18">
        <v>3</v>
      </c>
      <c r="H93" s="18">
        <v>2</v>
      </c>
      <c r="I93" s="18">
        <v>0</v>
      </c>
      <c r="J93" s="19">
        <v>0.4</v>
      </c>
      <c r="K93" s="19">
        <v>0</v>
      </c>
      <c r="L93" s="18">
        <v>5</v>
      </c>
      <c r="M93" s="18">
        <v>5</v>
      </c>
      <c r="N93" s="19">
        <v>0</v>
      </c>
      <c r="O93" s="18">
        <v>5</v>
      </c>
      <c r="P93" s="18">
        <v>4</v>
      </c>
    </row>
    <row r="94" spans="1:16" hidden="1" x14ac:dyDescent="0.25">
      <c r="A94" s="16" t="s">
        <v>56</v>
      </c>
      <c r="B94" s="17" t="s">
        <v>32</v>
      </c>
      <c r="C94" s="17" t="s">
        <v>33</v>
      </c>
      <c r="D94" s="16" t="s">
        <v>61</v>
      </c>
      <c r="E94" s="16" t="s">
        <v>62</v>
      </c>
      <c r="F94" s="18">
        <v>557</v>
      </c>
      <c r="G94" s="18">
        <v>770</v>
      </c>
      <c r="H94" s="18">
        <v>882</v>
      </c>
      <c r="I94" s="18">
        <v>898</v>
      </c>
      <c r="J94" s="19">
        <v>743.21</v>
      </c>
      <c r="K94" s="19">
        <v>502.27</v>
      </c>
      <c r="L94" s="18">
        <v>3107</v>
      </c>
      <c r="M94" s="18">
        <v>3107</v>
      </c>
      <c r="N94" s="19">
        <v>502.27</v>
      </c>
      <c r="O94" s="18">
        <v>3283</v>
      </c>
      <c r="P94" s="18">
        <v>3447</v>
      </c>
    </row>
    <row r="95" spans="1:16" hidden="1" x14ac:dyDescent="0.25">
      <c r="A95" s="16" t="s">
        <v>56</v>
      </c>
      <c r="B95" s="17" t="s">
        <v>32</v>
      </c>
      <c r="C95" s="17" t="s">
        <v>33</v>
      </c>
      <c r="D95" s="16" t="s">
        <v>63</v>
      </c>
      <c r="E95" s="16" t="s">
        <v>64</v>
      </c>
      <c r="F95" s="18">
        <v>18</v>
      </c>
      <c r="G95" s="18">
        <v>19</v>
      </c>
      <c r="H95" s="18">
        <v>19</v>
      </c>
      <c r="I95" s="18">
        <v>18</v>
      </c>
      <c r="J95" s="19">
        <v>19.16</v>
      </c>
      <c r="K95" s="19">
        <v>13.88</v>
      </c>
      <c r="L95" s="18">
        <v>74</v>
      </c>
      <c r="M95" s="18">
        <v>74</v>
      </c>
      <c r="N95" s="19">
        <v>13.88</v>
      </c>
      <c r="O95" s="18">
        <v>67</v>
      </c>
      <c r="P95" s="18">
        <v>54</v>
      </c>
    </row>
    <row r="96" spans="1:16" hidden="1" x14ac:dyDescent="0.25">
      <c r="A96" s="16" t="s">
        <v>56</v>
      </c>
      <c r="B96" s="17" t="s">
        <v>32</v>
      </c>
      <c r="C96" s="17" t="s">
        <v>33</v>
      </c>
      <c r="D96" s="16" t="s">
        <v>66</v>
      </c>
      <c r="E96" s="16" t="s">
        <v>67</v>
      </c>
      <c r="F96" s="18">
        <v>0</v>
      </c>
      <c r="G96" s="18">
        <v>20</v>
      </c>
      <c r="H96" s="18">
        <v>19</v>
      </c>
      <c r="I96" s="18">
        <v>0</v>
      </c>
      <c r="J96" s="19">
        <v>6</v>
      </c>
      <c r="K96" s="19">
        <v>0</v>
      </c>
      <c r="L96" s="18">
        <v>39</v>
      </c>
      <c r="M96" s="18">
        <v>39</v>
      </c>
      <c r="N96" s="19">
        <v>0</v>
      </c>
      <c r="O96" s="18">
        <v>35</v>
      </c>
      <c r="P96" s="18">
        <v>28</v>
      </c>
    </row>
    <row r="97" spans="1:16" hidden="1" x14ac:dyDescent="0.25">
      <c r="A97" s="16" t="s">
        <v>56</v>
      </c>
      <c r="B97" s="17" t="s">
        <v>32</v>
      </c>
      <c r="C97" s="17" t="s">
        <v>33</v>
      </c>
      <c r="D97" s="16" t="s">
        <v>68</v>
      </c>
      <c r="E97" s="16" t="s">
        <v>69</v>
      </c>
      <c r="F97" s="18">
        <v>240</v>
      </c>
      <c r="G97" s="18">
        <v>70</v>
      </c>
      <c r="H97" s="18">
        <v>0</v>
      </c>
      <c r="I97" s="18">
        <v>182</v>
      </c>
      <c r="J97" s="19">
        <v>265.45999999999998</v>
      </c>
      <c r="K97" s="19">
        <v>231.4</v>
      </c>
      <c r="L97" s="18">
        <v>492</v>
      </c>
      <c r="M97" s="18">
        <v>492</v>
      </c>
      <c r="N97" s="19">
        <v>231.4</v>
      </c>
      <c r="O97" s="18">
        <v>492</v>
      </c>
      <c r="P97" s="18">
        <v>492</v>
      </c>
    </row>
    <row r="98" spans="1:16" hidden="1" x14ac:dyDescent="0.25">
      <c r="A98" s="16" t="s">
        <v>56</v>
      </c>
      <c r="B98" s="17" t="s">
        <v>32</v>
      </c>
      <c r="C98" s="17" t="s">
        <v>33</v>
      </c>
      <c r="D98" s="16" t="s">
        <v>68</v>
      </c>
      <c r="E98" s="16" t="s">
        <v>70</v>
      </c>
      <c r="F98" s="18">
        <v>40</v>
      </c>
      <c r="G98" s="18">
        <v>20</v>
      </c>
      <c r="H98" s="18">
        <v>20</v>
      </c>
      <c r="I98" s="18">
        <v>30</v>
      </c>
      <c r="J98" s="19">
        <v>51.44</v>
      </c>
      <c r="K98" s="19">
        <v>39.93</v>
      </c>
      <c r="L98" s="18">
        <v>110</v>
      </c>
      <c r="M98" s="18">
        <v>110</v>
      </c>
      <c r="N98" s="19">
        <v>39.93</v>
      </c>
      <c r="O98" s="18">
        <v>110</v>
      </c>
      <c r="P98" s="18">
        <v>110</v>
      </c>
    </row>
    <row r="99" spans="1:16" hidden="1" x14ac:dyDescent="0.25">
      <c r="A99" s="16" t="s">
        <v>56</v>
      </c>
      <c r="B99" s="17" t="s">
        <v>32</v>
      </c>
      <c r="C99" s="17" t="s">
        <v>33</v>
      </c>
      <c r="D99" s="16" t="s">
        <v>68</v>
      </c>
      <c r="E99" s="16" t="s">
        <v>71</v>
      </c>
      <c r="F99" s="18">
        <v>2</v>
      </c>
      <c r="G99" s="18">
        <v>2</v>
      </c>
      <c r="H99" s="18">
        <v>2</v>
      </c>
      <c r="I99" s="18">
        <v>1</v>
      </c>
      <c r="J99" s="19">
        <v>1.95</v>
      </c>
      <c r="K99" s="19">
        <v>1.95</v>
      </c>
      <c r="L99" s="18">
        <v>7</v>
      </c>
      <c r="M99" s="18">
        <v>7</v>
      </c>
      <c r="N99" s="19">
        <v>1.95</v>
      </c>
      <c r="O99" s="18">
        <v>7</v>
      </c>
      <c r="P99" s="18">
        <v>7</v>
      </c>
    </row>
    <row r="100" spans="1:16" hidden="1" x14ac:dyDescent="0.25">
      <c r="A100" s="16" t="s">
        <v>56</v>
      </c>
      <c r="B100" s="17" t="s">
        <v>32</v>
      </c>
      <c r="C100" s="17" t="s">
        <v>33</v>
      </c>
      <c r="D100" s="16" t="s">
        <v>68</v>
      </c>
      <c r="E100" s="16" t="s">
        <v>72</v>
      </c>
      <c r="F100" s="18">
        <v>1</v>
      </c>
      <c r="G100" s="18">
        <v>1</v>
      </c>
      <c r="H100" s="18">
        <v>1</v>
      </c>
      <c r="I100" s="18">
        <v>1</v>
      </c>
      <c r="J100" s="19">
        <v>1</v>
      </c>
      <c r="K100" s="19">
        <v>1</v>
      </c>
      <c r="L100" s="18">
        <v>4</v>
      </c>
      <c r="M100" s="18">
        <v>4</v>
      </c>
      <c r="N100" s="19">
        <v>1</v>
      </c>
      <c r="O100" s="18">
        <v>4</v>
      </c>
      <c r="P100" s="18">
        <v>4</v>
      </c>
    </row>
    <row r="101" spans="1:16" hidden="1" x14ac:dyDescent="0.25">
      <c r="A101" s="16" t="s">
        <v>56</v>
      </c>
      <c r="B101" s="17" t="s">
        <v>32</v>
      </c>
      <c r="C101" s="17" t="s">
        <v>33</v>
      </c>
      <c r="D101" s="16" t="s">
        <v>75</v>
      </c>
      <c r="E101" s="16" t="s">
        <v>76</v>
      </c>
      <c r="F101" s="18">
        <v>5</v>
      </c>
      <c r="G101" s="18">
        <v>5</v>
      </c>
      <c r="H101" s="18">
        <v>15</v>
      </c>
      <c r="I101" s="18">
        <v>15</v>
      </c>
      <c r="J101" s="19">
        <v>7.2</v>
      </c>
      <c r="K101" s="19">
        <v>5</v>
      </c>
      <c r="L101" s="18">
        <v>40</v>
      </c>
      <c r="M101" s="18">
        <v>40</v>
      </c>
      <c r="N101" s="19">
        <v>5</v>
      </c>
      <c r="O101" s="18">
        <v>38</v>
      </c>
      <c r="P101" s="18">
        <v>29</v>
      </c>
    </row>
    <row r="102" spans="1:16" hidden="1" x14ac:dyDescent="0.25">
      <c r="A102" s="16" t="s">
        <v>56</v>
      </c>
      <c r="B102" s="17" t="s">
        <v>32</v>
      </c>
      <c r="C102" s="17" t="s">
        <v>33</v>
      </c>
      <c r="D102" s="16" t="s">
        <v>75</v>
      </c>
      <c r="E102" s="16" t="s">
        <v>77</v>
      </c>
      <c r="F102" s="18">
        <v>2</v>
      </c>
      <c r="G102" s="18">
        <v>2</v>
      </c>
      <c r="H102" s="18">
        <v>2</v>
      </c>
      <c r="I102" s="18">
        <v>0</v>
      </c>
      <c r="J102" s="19">
        <v>2.7</v>
      </c>
      <c r="K102" s="19">
        <v>0.9</v>
      </c>
      <c r="L102" s="18">
        <v>6</v>
      </c>
      <c r="M102" s="18">
        <v>6</v>
      </c>
      <c r="N102" s="19">
        <v>0.9</v>
      </c>
      <c r="O102" s="18">
        <v>6</v>
      </c>
      <c r="P102" s="18">
        <v>6</v>
      </c>
    </row>
    <row r="103" spans="1:16" hidden="1" x14ac:dyDescent="0.25">
      <c r="A103" s="16" t="s">
        <v>56</v>
      </c>
      <c r="B103" s="17" t="s">
        <v>32</v>
      </c>
      <c r="C103" s="17" t="s">
        <v>33</v>
      </c>
      <c r="D103" s="16" t="s">
        <v>75</v>
      </c>
      <c r="E103" s="16" t="s">
        <v>78</v>
      </c>
      <c r="F103" s="18">
        <v>3</v>
      </c>
      <c r="G103" s="18">
        <v>3</v>
      </c>
      <c r="H103" s="18">
        <v>13</v>
      </c>
      <c r="I103" s="18">
        <v>4</v>
      </c>
      <c r="J103" s="19">
        <v>2.73</v>
      </c>
      <c r="K103" s="19">
        <v>2.73</v>
      </c>
      <c r="L103" s="18">
        <v>23</v>
      </c>
      <c r="M103" s="18">
        <v>23</v>
      </c>
      <c r="N103" s="19">
        <v>2.73</v>
      </c>
      <c r="O103" s="18">
        <v>18</v>
      </c>
      <c r="P103" s="18">
        <v>15</v>
      </c>
    </row>
    <row r="104" spans="1:16" hidden="1" x14ac:dyDescent="0.25">
      <c r="A104" s="16" t="s">
        <v>56</v>
      </c>
      <c r="B104" s="17" t="s">
        <v>32</v>
      </c>
      <c r="C104" s="17" t="s">
        <v>33</v>
      </c>
      <c r="D104" s="16" t="s">
        <v>75</v>
      </c>
      <c r="E104" s="16" t="s">
        <v>80</v>
      </c>
      <c r="F104" s="18">
        <v>31</v>
      </c>
      <c r="G104" s="18">
        <v>31</v>
      </c>
      <c r="H104" s="18">
        <v>31</v>
      </c>
      <c r="I104" s="18">
        <v>31</v>
      </c>
      <c r="J104" s="19">
        <v>49.21</v>
      </c>
      <c r="K104" s="19">
        <v>30.28</v>
      </c>
      <c r="L104" s="18">
        <v>124</v>
      </c>
      <c r="M104" s="18">
        <v>124</v>
      </c>
      <c r="N104" s="19">
        <v>30.28</v>
      </c>
      <c r="O104" s="18">
        <v>112</v>
      </c>
      <c r="P104" s="18">
        <v>90</v>
      </c>
    </row>
    <row r="105" spans="1:16" hidden="1" x14ac:dyDescent="0.25">
      <c r="A105" s="16" t="s">
        <v>56</v>
      </c>
      <c r="B105" s="17" t="s">
        <v>32</v>
      </c>
      <c r="C105" s="17" t="s">
        <v>33</v>
      </c>
      <c r="D105" s="16" t="s">
        <v>28</v>
      </c>
      <c r="E105" s="16" t="s">
        <v>81</v>
      </c>
      <c r="F105" s="18">
        <v>0</v>
      </c>
      <c r="G105" s="18">
        <v>0</v>
      </c>
      <c r="H105" s="18">
        <v>62</v>
      </c>
      <c r="I105" s="18">
        <v>0</v>
      </c>
      <c r="J105" s="19">
        <v>0</v>
      </c>
      <c r="K105" s="19">
        <v>0</v>
      </c>
      <c r="L105" s="18">
        <v>62</v>
      </c>
      <c r="M105" s="18">
        <v>62</v>
      </c>
      <c r="N105" s="19">
        <v>0</v>
      </c>
      <c r="O105" s="18">
        <v>59</v>
      </c>
      <c r="P105" s="18">
        <v>53</v>
      </c>
    </row>
    <row r="106" spans="1:16" hidden="1" x14ac:dyDescent="0.25">
      <c r="A106" s="16" t="s">
        <v>56</v>
      </c>
      <c r="B106" s="17" t="s">
        <v>32</v>
      </c>
      <c r="C106" s="17" t="s">
        <v>33</v>
      </c>
      <c r="D106" s="16" t="s">
        <v>28</v>
      </c>
      <c r="E106" s="16" t="s">
        <v>82</v>
      </c>
      <c r="F106" s="18">
        <v>31</v>
      </c>
      <c r="G106" s="18">
        <v>30</v>
      </c>
      <c r="H106" s="18">
        <v>88</v>
      </c>
      <c r="I106" s="18">
        <v>48</v>
      </c>
      <c r="J106" s="19">
        <v>24.97</v>
      </c>
      <c r="K106" s="19">
        <v>19.600000000000001</v>
      </c>
      <c r="L106" s="18">
        <v>197</v>
      </c>
      <c r="M106" s="18">
        <v>197</v>
      </c>
      <c r="N106" s="19">
        <v>19.600000000000001</v>
      </c>
      <c r="O106" s="18">
        <v>158</v>
      </c>
      <c r="P106" s="18">
        <v>119</v>
      </c>
    </row>
    <row r="107" spans="1:16" hidden="1" x14ac:dyDescent="0.25">
      <c r="A107" s="16" t="s">
        <v>56</v>
      </c>
      <c r="B107" s="17" t="s">
        <v>32</v>
      </c>
      <c r="C107" s="17" t="s">
        <v>33</v>
      </c>
      <c r="D107" s="16" t="s">
        <v>28</v>
      </c>
      <c r="E107" s="16" t="s">
        <v>97</v>
      </c>
      <c r="F107" s="18">
        <v>0</v>
      </c>
      <c r="G107" s="18">
        <v>22</v>
      </c>
      <c r="H107" s="18">
        <v>0</v>
      </c>
      <c r="I107" s="18">
        <v>22</v>
      </c>
      <c r="J107" s="19">
        <v>0</v>
      </c>
      <c r="K107" s="19">
        <v>0</v>
      </c>
      <c r="L107" s="18">
        <v>44</v>
      </c>
      <c r="M107" s="18">
        <v>44</v>
      </c>
      <c r="N107" s="19">
        <v>0</v>
      </c>
      <c r="O107" s="18">
        <v>31</v>
      </c>
      <c r="P107" s="18">
        <v>22</v>
      </c>
    </row>
    <row r="108" spans="1:16" hidden="1" x14ac:dyDescent="0.25">
      <c r="A108" s="16" t="s">
        <v>56</v>
      </c>
      <c r="B108" s="17" t="s">
        <v>32</v>
      </c>
      <c r="C108" s="17" t="s">
        <v>33</v>
      </c>
      <c r="D108" s="16" t="s">
        <v>28</v>
      </c>
      <c r="E108" s="16" t="s">
        <v>83</v>
      </c>
      <c r="F108" s="18">
        <v>53</v>
      </c>
      <c r="G108" s="18">
        <v>54</v>
      </c>
      <c r="H108" s="18">
        <v>53</v>
      </c>
      <c r="I108" s="18">
        <v>53</v>
      </c>
      <c r="J108" s="19">
        <v>60.74</v>
      </c>
      <c r="K108" s="19">
        <v>28.66</v>
      </c>
      <c r="L108" s="18">
        <v>213</v>
      </c>
      <c r="M108" s="18">
        <v>213</v>
      </c>
      <c r="N108" s="19">
        <v>28.66</v>
      </c>
      <c r="O108" s="18">
        <v>213</v>
      </c>
      <c r="P108" s="18">
        <v>213</v>
      </c>
    </row>
    <row r="109" spans="1:16" hidden="1" x14ac:dyDescent="0.25">
      <c r="A109" s="16" t="s">
        <v>56</v>
      </c>
      <c r="B109" s="17" t="s">
        <v>32</v>
      </c>
      <c r="C109" s="17" t="s">
        <v>33</v>
      </c>
      <c r="D109" s="16" t="s">
        <v>28</v>
      </c>
      <c r="E109" s="16" t="s">
        <v>84</v>
      </c>
      <c r="F109" s="18">
        <v>0</v>
      </c>
      <c r="G109" s="18">
        <v>164</v>
      </c>
      <c r="H109" s="18">
        <v>0</v>
      </c>
      <c r="I109" s="18">
        <v>150</v>
      </c>
      <c r="J109" s="19">
        <v>0</v>
      </c>
      <c r="K109" s="19">
        <v>0</v>
      </c>
      <c r="L109" s="18">
        <v>314</v>
      </c>
      <c r="M109" s="18">
        <v>314</v>
      </c>
      <c r="N109" s="19">
        <v>0</v>
      </c>
      <c r="O109" s="18">
        <v>267</v>
      </c>
      <c r="P109" s="18">
        <v>214</v>
      </c>
    </row>
    <row r="110" spans="1:16" hidden="1" x14ac:dyDescent="0.25">
      <c r="A110" s="16" t="s">
        <v>56</v>
      </c>
      <c r="B110" s="17" t="s">
        <v>32</v>
      </c>
      <c r="C110" s="17" t="s">
        <v>33</v>
      </c>
      <c r="D110" s="16" t="s">
        <v>28</v>
      </c>
      <c r="E110" s="16" t="s">
        <v>98</v>
      </c>
      <c r="F110" s="18">
        <v>0</v>
      </c>
      <c r="G110" s="18">
        <v>58</v>
      </c>
      <c r="H110" s="18">
        <v>80</v>
      </c>
      <c r="I110" s="18">
        <v>0</v>
      </c>
      <c r="J110" s="19">
        <v>0</v>
      </c>
      <c r="K110" s="19">
        <v>0</v>
      </c>
      <c r="L110" s="18">
        <v>138</v>
      </c>
      <c r="M110" s="18">
        <v>138</v>
      </c>
      <c r="N110" s="19">
        <v>0</v>
      </c>
      <c r="O110" s="18">
        <v>117</v>
      </c>
      <c r="P110" s="18">
        <v>99</v>
      </c>
    </row>
    <row r="111" spans="1:16" hidden="1" x14ac:dyDescent="0.25">
      <c r="A111" s="16" t="s">
        <v>56</v>
      </c>
      <c r="B111" s="17" t="s">
        <v>32</v>
      </c>
      <c r="C111" s="17" t="s">
        <v>33</v>
      </c>
      <c r="D111" s="16" t="s">
        <v>28</v>
      </c>
      <c r="E111" s="16" t="s">
        <v>29</v>
      </c>
      <c r="F111" s="18">
        <v>55</v>
      </c>
      <c r="G111" s="18">
        <v>78</v>
      </c>
      <c r="H111" s="18">
        <v>9</v>
      </c>
      <c r="I111" s="18">
        <v>28</v>
      </c>
      <c r="J111" s="19">
        <v>60.85</v>
      </c>
      <c r="K111" s="19">
        <v>55</v>
      </c>
      <c r="L111" s="18">
        <v>170</v>
      </c>
      <c r="M111" s="18">
        <v>170</v>
      </c>
      <c r="N111" s="19">
        <v>55</v>
      </c>
      <c r="O111" s="18">
        <v>51</v>
      </c>
      <c r="P111" s="18">
        <v>101</v>
      </c>
    </row>
    <row r="112" spans="1:16" hidden="1" x14ac:dyDescent="0.25">
      <c r="A112" s="16" t="s">
        <v>56</v>
      </c>
      <c r="B112" s="17" t="s">
        <v>32</v>
      </c>
      <c r="C112" s="17" t="s">
        <v>33</v>
      </c>
      <c r="D112" s="16" t="s">
        <v>28</v>
      </c>
      <c r="E112" s="16" t="s">
        <v>85</v>
      </c>
      <c r="F112" s="18">
        <v>0</v>
      </c>
      <c r="G112" s="18">
        <v>0</v>
      </c>
      <c r="H112" s="18">
        <v>6</v>
      </c>
      <c r="I112" s="18">
        <v>6</v>
      </c>
      <c r="J112" s="19">
        <v>0</v>
      </c>
      <c r="K112" s="19">
        <v>0</v>
      </c>
      <c r="L112" s="18">
        <v>12</v>
      </c>
      <c r="M112" s="18">
        <v>12</v>
      </c>
      <c r="N112" s="19">
        <v>0</v>
      </c>
      <c r="O112" s="18">
        <v>10</v>
      </c>
      <c r="P112" s="18">
        <v>8</v>
      </c>
    </row>
    <row r="113" spans="1:16" hidden="1" x14ac:dyDescent="0.25">
      <c r="A113" s="16" t="s">
        <v>56</v>
      </c>
      <c r="B113" s="17" t="s">
        <v>32</v>
      </c>
      <c r="C113" s="17" t="s">
        <v>33</v>
      </c>
      <c r="D113" s="16" t="s">
        <v>28</v>
      </c>
      <c r="E113" s="16" t="s">
        <v>86</v>
      </c>
      <c r="F113" s="18">
        <v>0</v>
      </c>
      <c r="G113" s="18">
        <v>85</v>
      </c>
      <c r="H113" s="18">
        <v>80</v>
      </c>
      <c r="I113" s="18">
        <v>0</v>
      </c>
      <c r="J113" s="19">
        <v>0</v>
      </c>
      <c r="K113" s="19">
        <v>0</v>
      </c>
      <c r="L113" s="18">
        <v>165</v>
      </c>
      <c r="M113" s="18">
        <v>165</v>
      </c>
      <c r="N113" s="19">
        <v>0</v>
      </c>
      <c r="O113" s="18">
        <v>149</v>
      </c>
      <c r="P113" s="18">
        <v>119</v>
      </c>
    </row>
    <row r="114" spans="1:16" hidden="1" x14ac:dyDescent="0.25">
      <c r="A114" s="16" t="s">
        <v>56</v>
      </c>
      <c r="B114" s="17" t="s">
        <v>32</v>
      </c>
      <c r="C114" s="17" t="s">
        <v>33</v>
      </c>
      <c r="D114" s="16" t="s">
        <v>28</v>
      </c>
      <c r="E114" s="16" t="s">
        <v>87</v>
      </c>
      <c r="F114" s="18">
        <v>0</v>
      </c>
      <c r="G114" s="18">
        <v>24</v>
      </c>
      <c r="H114" s="18">
        <v>23</v>
      </c>
      <c r="I114" s="18">
        <v>0</v>
      </c>
      <c r="J114" s="19">
        <v>5</v>
      </c>
      <c r="K114" s="19">
        <v>0</v>
      </c>
      <c r="L114" s="18">
        <v>47</v>
      </c>
      <c r="M114" s="18">
        <v>47</v>
      </c>
      <c r="N114" s="19">
        <v>0</v>
      </c>
      <c r="O114" s="18">
        <v>42</v>
      </c>
      <c r="P114" s="18">
        <v>34</v>
      </c>
    </row>
    <row r="115" spans="1:16" hidden="1" x14ac:dyDescent="0.25">
      <c r="A115" s="16" t="s">
        <v>56</v>
      </c>
      <c r="B115" s="17" t="s">
        <v>32</v>
      </c>
      <c r="C115" s="17" t="s">
        <v>33</v>
      </c>
      <c r="D115" s="16" t="s">
        <v>88</v>
      </c>
      <c r="E115" s="16" t="s">
        <v>89</v>
      </c>
      <c r="F115" s="18">
        <v>2</v>
      </c>
      <c r="G115" s="18">
        <v>2</v>
      </c>
      <c r="H115" s="18">
        <v>2</v>
      </c>
      <c r="I115" s="18">
        <v>1</v>
      </c>
      <c r="J115" s="19">
        <v>1.68</v>
      </c>
      <c r="K115" s="19">
        <v>1.68</v>
      </c>
      <c r="L115" s="18">
        <v>7</v>
      </c>
      <c r="M115" s="18">
        <v>7</v>
      </c>
      <c r="N115" s="19">
        <v>1.68</v>
      </c>
      <c r="O115" s="18">
        <v>7</v>
      </c>
      <c r="P115" s="18">
        <v>7</v>
      </c>
    </row>
    <row r="116" spans="1:16" hidden="1" x14ac:dyDescent="0.25">
      <c r="A116" s="16" t="s">
        <v>56</v>
      </c>
      <c r="B116" s="17" t="s">
        <v>32</v>
      </c>
      <c r="C116" s="17" t="s">
        <v>33</v>
      </c>
      <c r="D116" s="16" t="s">
        <v>88</v>
      </c>
      <c r="E116" s="16" t="s">
        <v>90</v>
      </c>
      <c r="F116" s="18">
        <v>83</v>
      </c>
      <c r="G116" s="18">
        <v>81</v>
      </c>
      <c r="H116" s="18">
        <v>82</v>
      </c>
      <c r="I116" s="18">
        <v>82</v>
      </c>
      <c r="J116" s="19">
        <v>78.430000000000007</v>
      </c>
      <c r="K116" s="19">
        <v>78.430000000000007</v>
      </c>
      <c r="L116" s="18">
        <v>328</v>
      </c>
      <c r="M116" s="18">
        <v>328</v>
      </c>
      <c r="N116" s="19">
        <v>78.430000000000007</v>
      </c>
      <c r="O116" s="18">
        <v>328</v>
      </c>
      <c r="P116" s="18">
        <v>328</v>
      </c>
    </row>
    <row r="117" spans="1:16" hidden="1" x14ac:dyDescent="0.25">
      <c r="A117" s="16" t="s">
        <v>56</v>
      </c>
      <c r="B117" s="17" t="s">
        <v>32</v>
      </c>
      <c r="C117" s="17" t="s">
        <v>33</v>
      </c>
      <c r="D117" s="16" t="s">
        <v>88</v>
      </c>
      <c r="E117" s="16" t="s">
        <v>91</v>
      </c>
      <c r="F117" s="18">
        <v>0</v>
      </c>
      <c r="G117" s="18">
        <v>2</v>
      </c>
      <c r="H117" s="18">
        <v>1</v>
      </c>
      <c r="I117" s="18">
        <v>1</v>
      </c>
      <c r="J117" s="19">
        <v>0</v>
      </c>
      <c r="K117" s="19">
        <v>0</v>
      </c>
      <c r="L117" s="18">
        <v>4</v>
      </c>
      <c r="M117" s="18">
        <v>4</v>
      </c>
      <c r="N117" s="19">
        <v>0</v>
      </c>
      <c r="O117" s="18">
        <v>4</v>
      </c>
      <c r="P117" s="18">
        <v>4</v>
      </c>
    </row>
    <row r="118" spans="1:16" hidden="1" x14ac:dyDescent="0.25">
      <c r="A118" s="16" t="s">
        <v>56</v>
      </c>
      <c r="B118" s="17" t="s">
        <v>32</v>
      </c>
      <c r="C118" s="17" t="s">
        <v>33</v>
      </c>
      <c r="D118" s="16" t="s">
        <v>42</v>
      </c>
      <c r="E118" s="16" t="s">
        <v>43</v>
      </c>
      <c r="F118" s="18">
        <v>0</v>
      </c>
      <c r="G118" s="18">
        <v>58</v>
      </c>
      <c r="H118" s="18">
        <v>0</v>
      </c>
      <c r="I118" s="18">
        <v>0</v>
      </c>
      <c r="J118" s="19">
        <v>18</v>
      </c>
      <c r="K118" s="19">
        <v>0</v>
      </c>
      <c r="L118" s="18">
        <v>58</v>
      </c>
      <c r="M118" s="18">
        <v>58</v>
      </c>
      <c r="N118" s="19">
        <v>0</v>
      </c>
      <c r="O118" s="18">
        <v>58</v>
      </c>
      <c r="P118" s="18">
        <v>0</v>
      </c>
    </row>
    <row r="119" spans="1:16" hidden="1" x14ac:dyDescent="0.25">
      <c r="A119" s="16" t="s">
        <v>56</v>
      </c>
      <c r="B119" s="17" t="s">
        <v>32</v>
      </c>
      <c r="C119" s="17" t="s">
        <v>33</v>
      </c>
      <c r="D119" s="16" t="s">
        <v>42</v>
      </c>
      <c r="E119" s="16" t="s">
        <v>51</v>
      </c>
      <c r="F119" s="18">
        <v>0</v>
      </c>
      <c r="G119" s="18">
        <v>390</v>
      </c>
      <c r="H119" s="18">
        <v>360</v>
      </c>
      <c r="I119" s="18">
        <v>76</v>
      </c>
      <c r="J119" s="19">
        <v>0</v>
      </c>
      <c r="K119" s="19">
        <v>0</v>
      </c>
      <c r="L119" s="18">
        <v>826</v>
      </c>
      <c r="M119" s="18">
        <v>826</v>
      </c>
      <c r="N119" s="19">
        <v>0</v>
      </c>
      <c r="O119" s="18">
        <v>0</v>
      </c>
      <c r="P119" s="18">
        <v>0</v>
      </c>
    </row>
    <row r="120" spans="1:16" hidden="1" x14ac:dyDescent="0.25">
      <c r="A120" s="16" t="s">
        <v>56</v>
      </c>
      <c r="B120" s="17" t="s">
        <v>32</v>
      </c>
      <c r="C120" s="17" t="s">
        <v>33</v>
      </c>
      <c r="D120" s="16" t="s">
        <v>30</v>
      </c>
      <c r="E120" s="16" t="s">
        <v>92</v>
      </c>
      <c r="F120" s="18">
        <v>15</v>
      </c>
      <c r="G120" s="18">
        <v>15</v>
      </c>
      <c r="H120" s="18">
        <v>54</v>
      </c>
      <c r="I120" s="18">
        <v>20</v>
      </c>
      <c r="J120" s="19">
        <v>20.18</v>
      </c>
      <c r="K120" s="19">
        <v>14.18</v>
      </c>
      <c r="L120" s="18">
        <v>104</v>
      </c>
      <c r="M120" s="18">
        <v>104</v>
      </c>
      <c r="N120" s="19">
        <v>14.18</v>
      </c>
      <c r="O120" s="18">
        <v>80</v>
      </c>
      <c r="P120" s="18">
        <v>56</v>
      </c>
    </row>
    <row r="121" spans="1:16" hidden="1" x14ac:dyDescent="0.25">
      <c r="A121" s="16" t="s">
        <v>56</v>
      </c>
      <c r="B121" s="17" t="s">
        <v>32</v>
      </c>
      <c r="C121" s="17" t="s">
        <v>33</v>
      </c>
      <c r="D121" s="16" t="s">
        <v>30</v>
      </c>
      <c r="E121" s="16" t="s">
        <v>93</v>
      </c>
      <c r="F121" s="18">
        <v>30</v>
      </c>
      <c r="G121" s="18">
        <v>29</v>
      </c>
      <c r="H121" s="18">
        <v>39</v>
      </c>
      <c r="I121" s="18">
        <v>40</v>
      </c>
      <c r="J121" s="19">
        <v>10</v>
      </c>
      <c r="K121" s="19">
        <v>0</v>
      </c>
      <c r="L121" s="18">
        <v>138</v>
      </c>
      <c r="M121" s="18">
        <v>138</v>
      </c>
      <c r="N121" s="19">
        <v>0</v>
      </c>
      <c r="O121" s="18">
        <v>125</v>
      </c>
      <c r="P121" s="18">
        <v>100</v>
      </c>
    </row>
    <row r="122" spans="1:16" hidden="1" x14ac:dyDescent="0.25">
      <c r="A122" s="16" t="s">
        <v>56</v>
      </c>
      <c r="B122" s="17" t="s">
        <v>32</v>
      </c>
      <c r="C122" s="17" t="s">
        <v>33</v>
      </c>
      <c r="D122" s="16" t="s">
        <v>30</v>
      </c>
      <c r="E122" s="16" t="s">
        <v>94</v>
      </c>
      <c r="F122" s="18">
        <v>1</v>
      </c>
      <c r="G122" s="18">
        <v>1</v>
      </c>
      <c r="H122" s="18">
        <v>1</v>
      </c>
      <c r="I122" s="18">
        <v>0</v>
      </c>
      <c r="J122" s="19">
        <v>0</v>
      </c>
      <c r="K122" s="19">
        <v>0</v>
      </c>
      <c r="L122" s="18">
        <v>3</v>
      </c>
      <c r="M122" s="18">
        <v>3</v>
      </c>
      <c r="N122" s="19">
        <v>0</v>
      </c>
      <c r="O122" s="18">
        <v>2</v>
      </c>
      <c r="P122" s="18">
        <v>2</v>
      </c>
    </row>
    <row r="123" spans="1:16" hidden="1" x14ac:dyDescent="0.25">
      <c r="A123" s="16" t="s">
        <v>56</v>
      </c>
      <c r="B123" s="17" t="s">
        <v>32</v>
      </c>
      <c r="C123" s="17" t="s">
        <v>33</v>
      </c>
      <c r="D123" s="16" t="s">
        <v>30</v>
      </c>
      <c r="E123" s="16" t="s">
        <v>31</v>
      </c>
      <c r="F123" s="18">
        <v>0</v>
      </c>
      <c r="G123" s="18">
        <v>59</v>
      </c>
      <c r="H123" s="18">
        <v>11</v>
      </c>
      <c r="I123" s="18">
        <v>36</v>
      </c>
      <c r="J123" s="19">
        <v>16</v>
      </c>
      <c r="K123" s="19">
        <v>0</v>
      </c>
      <c r="L123" s="18">
        <v>106</v>
      </c>
      <c r="M123" s="18">
        <v>106</v>
      </c>
      <c r="N123" s="19">
        <v>0</v>
      </c>
      <c r="O123" s="18">
        <v>106</v>
      </c>
      <c r="P123" s="18">
        <v>0</v>
      </c>
    </row>
    <row r="124" spans="1:16" hidden="1" x14ac:dyDescent="0.25">
      <c r="A124" s="16" t="s">
        <v>56</v>
      </c>
      <c r="B124" s="17" t="s">
        <v>99</v>
      </c>
      <c r="C124" s="17" t="s">
        <v>33</v>
      </c>
      <c r="D124" s="16" t="s">
        <v>57</v>
      </c>
      <c r="E124" s="16" t="s">
        <v>58</v>
      </c>
      <c r="F124" s="18">
        <v>0</v>
      </c>
      <c r="G124" s="18">
        <v>0</v>
      </c>
      <c r="H124" s="18">
        <v>0</v>
      </c>
      <c r="I124" s="18">
        <v>30</v>
      </c>
      <c r="J124" s="19">
        <v>0</v>
      </c>
      <c r="K124" s="19">
        <v>0</v>
      </c>
      <c r="L124" s="18">
        <v>30</v>
      </c>
      <c r="M124" s="18">
        <v>30</v>
      </c>
      <c r="N124" s="19">
        <v>0</v>
      </c>
      <c r="O124" s="18">
        <v>30</v>
      </c>
      <c r="P124" s="18">
        <v>30</v>
      </c>
    </row>
    <row r="125" spans="1:16" hidden="1" x14ac:dyDescent="0.25">
      <c r="A125" s="16" t="s">
        <v>56</v>
      </c>
      <c r="B125" s="17" t="s">
        <v>99</v>
      </c>
      <c r="C125" s="17" t="s">
        <v>33</v>
      </c>
      <c r="D125" s="16" t="s">
        <v>61</v>
      </c>
      <c r="E125" s="16" t="s">
        <v>62</v>
      </c>
      <c r="F125" s="18">
        <v>0</v>
      </c>
      <c r="G125" s="18">
        <v>0</v>
      </c>
      <c r="H125" s="18">
        <v>0</v>
      </c>
      <c r="I125" s="18">
        <v>9</v>
      </c>
      <c r="J125" s="19">
        <v>0</v>
      </c>
      <c r="K125" s="19">
        <v>0</v>
      </c>
      <c r="L125" s="18">
        <v>9</v>
      </c>
      <c r="M125" s="18">
        <v>9</v>
      </c>
      <c r="N125" s="19">
        <v>0</v>
      </c>
      <c r="O125" s="18">
        <v>9</v>
      </c>
      <c r="P125" s="18">
        <v>9</v>
      </c>
    </row>
    <row r="126" spans="1:16" hidden="1" x14ac:dyDescent="0.25">
      <c r="A126" s="16" t="s">
        <v>56</v>
      </c>
      <c r="B126" s="17" t="s">
        <v>99</v>
      </c>
      <c r="C126" s="17" t="s">
        <v>33</v>
      </c>
      <c r="D126" s="16" t="s">
        <v>30</v>
      </c>
      <c r="E126" s="16" t="s">
        <v>92</v>
      </c>
      <c r="F126" s="18">
        <v>5</v>
      </c>
      <c r="G126" s="18">
        <v>5</v>
      </c>
      <c r="H126" s="18">
        <v>5</v>
      </c>
      <c r="I126" s="18">
        <v>0</v>
      </c>
      <c r="J126" s="19">
        <v>9.08</v>
      </c>
      <c r="K126" s="19">
        <v>4.08</v>
      </c>
      <c r="L126" s="18">
        <v>15</v>
      </c>
      <c r="M126" s="18">
        <v>15</v>
      </c>
      <c r="N126" s="19">
        <v>4.08</v>
      </c>
      <c r="O126" s="18">
        <v>15</v>
      </c>
      <c r="P126" s="18">
        <v>15</v>
      </c>
    </row>
    <row r="127" spans="1:16" ht="25.5" hidden="1" x14ac:dyDescent="0.25">
      <c r="A127" s="16" t="s">
        <v>56</v>
      </c>
      <c r="B127" s="17" t="s">
        <v>34</v>
      </c>
      <c r="C127" s="17" t="s">
        <v>35</v>
      </c>
      <c r="D127" s="16" t="s">
        <v>36</v>
      </c>
      <c r="E127" s="16" t="s">
        <v>51</v>
      </c>
      <c r="F127" s="18">
        <v>0</v>
      </c>
      <c r="G127" s="18">
        <v>180</v>
      </c>
      <c r="H127" s="18">
        <v>0</v>
      </c>
      <c r="I127" s="18">
        <v>0</v>
      </c>
      <c r="J127" s="19">
        <v>0</v>
      </c>
      <c r="K127" s="19">
        <v>0</v>
      </c>
      <c r="L127" s="18">
        <v>180</v>
      </c>
      <c r="M127" s="18">
        <v>180</v>
      </c>
      <c r="N127" s="19">
        <v>0</v>
      </c>
      <c r="O127" s="18">
        <v>0</v>
      </c>
      <c r="P127" s="18">
        <v>0</v>
      </c>
    </row>
    <row r="128" spans="1:16" ht="38.25" hidden="1" x14ac:dyDescent="0.25">
      <c r="A128" s="16" t="s">
        <v>56</v>
      </c>
      <c r="B128" s="17" t="s">
        <v>100</v>
      </c>
      <c r="C128" s="17" t="s">
        <v>35</v>
      </c>
      <c r="D128" s="16" t="s">
        <v>36</v>
      </c>
      <c r="E128" s="16" t="s">
        <v>58</v>
      </c>
      <c r="F128" s="18">
        <v>8305</v>
      </c>
      <c r="G128" s="18">
        <v>11711</v>
      </c>
      <c r="H128" s="18">
        <v>7872</v>
      </c>
      <c r="I128" s="18">
        <v>12242</v>
      </c>
      <c r="J128" s="19">
        <v>11600</v>
      </c>
      <c r="K128" s="19">
        <v>7700</v>
      </c>
      <c r="L128" s="18">
        <v>40130</v>
      </c>
      <c r="M128" s="18">
        <v>40130</v>
      </c>
      <c r="N128" s="19">
        <v>7700</v>
      </c>
      <c r="O128" s="18">
        <v>42060</v>
      </c>
      <c r="P128" s="18">
        <v>43828</v>
      </c>
    </row>
    <row r="129" spans="1:16" ht="38.25" hidden="1" x14ac:dyDescent="0.25">
      <c r="A129" s="16" t="s">
        <v>56</v>
      </c>
      <c r="B129" s="17" t="s">
        <v>100</v>
      </c>
      <c r="C129" s="17" t="s">
        <v>35</v>
      </c>
      <c r="D129" s="16" t="s">
        <v>36</v>
      </c>
      <c r="E129" s="16" t="s">
        <v>60</v>
      </c>
      <c r="F129" s="18">
        <v>2</v>
      </c>
      <c r="G129" s="18">
        <v>8</v>
      </c>
      <c r="H129" s="18">
        <v>3</v>
      </c>
      <c r="I129" s="18">
        <v>2</v>
      </c>
      <c r="J129" s="19">
        <v>3</v>
      </c>
      <c r="K129" s="19">
        <v>1</v>
      </c>
      <c r="L129" s="18">
        <v>15</v>
      </c>
      <c r="M129" s="18">
        <v>15</v>
      </c>
      <c r="N129" s="19">
        <v>1</v>
      </c>
      <c r="O129" s="18">
        <v>14</v>
      </c>
      <c r="P129" s="18">
        <v>11</v>
      </c>
    </row>
    <row r="130" spans="1:16" ht="38.25" hidden="1" x14ac:dyDescent="0.25">
      <c r="A130" s="16" t="s">
        <v>56</v>
      </c>
      <c r="B130" s="17" t="s">
        <v>100</v>
      </c>
      <c r="C130" s="17" t="s">
        <v>35</v>
      </c>
      <c r="D130" s="16" t="s">
        <v>36</v>
      </c>
      <c r="E130" s="16" t="s">
        <v>62</v>
      </c>
      <c r="F130" s="18">
        <v>2507</v>
      </c>
      <c r="G130" s="18">
        <v>3536</v>
      </c>
      <c r="H130" s="18">
        <v>2378</v>
      </c>
      <c r="I130" s="18">
        <v>3698</v>
      </c>
      <c r="J130" s="19">
        <v>3400</v>
      </c>
      <c r="K130" s="19">
        <v>2300</v>
      </c>
      <c r="L130" s="18">
        <v>12119</v>
      </c>
      <c r="M130" s="18">
        <v>12119</v>
      </c>
      <c r="N130" s="19">
        <v>2300</v>
      </c>
      <c r="O130" s="18">
        <v>12702</v>
      </c>
      <c r="P130" s="18">
        <v>13236</v>
      </c>
    </row>
    <row r="131" spans="1:16" ht="38.25" hidden="1" x14ac:dyDescent="0.25">
      <c r="A131" s="16" t="s">
        <v>56</v>
      </c>
      <c r="B131" s="17" t="s">
        <v>100</v>
      </c>
      <c r="C131" s="17" t="s">
        <v>35</v>
      </c>
      <c r="D131" s="16" t="s">
        <v>36</v>
      </c>
      <c r="E131" s="16" t="s">
        <v>67</v>
      </c>
      <c r="F131" s="18">
        <v>8</v>
      </c>
      <c r="G131" s="18">
        <v>46</v>
      </c>
      <c r="H131" s="18">
        <v>26</v>
      </c>
      <c r="I131" s="18">
        <v>17</v>
      </c>
      <c r="J131" s="19">
        <v>19</v>
      </c>
      <c r="K131" s="19">
        <v>7</v>
      </c>
      <c r="L131" s="18">
        <v>97</v>
      </c>
      <c r="M131" s="18">
        <v>97</v>
      </c>
      <c r="N131" s="19">
        <v>7</v>
      </c>
      <c r="O131" s="18">
        <v>87</v>
      </c>
      <c r="P131" s="18">
        <v>70</v>
      </c>
    </row>
    <row r="132" spans="1:16" ht="38.25" hidden="1" x14ac:dyDescent="0.25">
      <c r="A132" s="16" t="s">
        <v>56</v>
      </c>
      <c r="B132" s="17" t="s">
        <v>100</v>
      </c>
      <c r="C132" s="17" t="s">
        <v>35</v>
      </c>
      <c r="D132" s="16" t="s">
        <v>36</v>
      </c>
      <c r="E132" s="16" t="s">
        <v>82</v>
      </c>
      <c r="F132" s="18">
        <v>16</v>
      </c>
      <c r="G132" s="18">
        <v>24</v>
      </c>
      <c r="H132" s="18">
        <v>16</v>
      </c>
      <c r="I132" s="18">
        <v>25</v>
      </c>
      <c r="J132" s="19">
        <v>0</v>
      </c>
      <c r="K132" s="19">
        <v>0</v>
      </c>
      <c r="L132" s="18">
        <v>81</v>
      </c>
      <c r="M132" s="18">
        <v>81</v>
      </c>
      <c r="N132" s="19">
        <v>0</v>
      </c>
      <c r="O132" s="18">
        <v>84</v>
      </c>
      <c r="P132" s="18">
        <v>88</v>
      </c>
    </row>
    <row r="133" spans="1:16" ht="38.25" hidden="1" x14ac:dyDescent="0.25">
      <c r="A133" s="16" t="s">
        <v>56</v>
      </c>
      <c r="B133" s="17" t="s">
        <v>100</v>
      </c>
      <c r="C133" s="17" t="s">
        <v>35</v>
      </c>
      <c r="D133" s="16" t="s">
        <v>36</v>
      </c>
      <c r="E133" s="16" t="s">
        <v>84</v>
      </c>
      <c r="F133" s="18">
        <v>485</v>
      </c>
      <c r="G133" s="18">
        <v>1872</v>
      </c>
      <c r="H133" s="18">
        <v>1058</v>
      </c>
      <c r="I133" s="18">
        <v>1631</v>
      </c>
      <c r="J133" s="19">
        <v>1181</v>
      </c>
      <c r="K133" s="19">
        <v>0</v>
      </c>
      <c r="L133" s="18">
        <v>5046</v>
      </c>
      <c r="M133" s="18">
        <v>5046</v>
      </c>
      <c r="N133" s="19">
        <v>0</v>
      </c>
      <c r="O133" s="18">
        <v>4289</v>
      </c>
      <c r="P133" s="18">
        <v>3431</v>
      </c>
    </row>
    <row r="134" spans="1:16" ht="38.25" hidden="1" x14ac:dyDescent="0.25">
      <c r="A134" s="16" t="s">
        <v>56</v>
      </c>
      <c r="B134" s="17" t="s">
        <v>100</v>
      </c>
      <c r="C134" s="17" t="s">
        <v>35</v>
      </c>
      <c r="D134" s="16" t="s">
        <v>36</v>
      </c>
      <c r="E134" s="16" t="s">
        <v>98</v>
      </c>
      <c r="F134" s="18">
        <v>0</v>
      </c>
      <c r="G134" s="18">
        <v>25</v>
      </c>
      <c r="H134" s="18">
        <v>85</v>
      </c>
      <c r="I134" s="18">
        <v>200</v>
      </c>
      <c r="J134" s="19">
        <v>0</v>
      </c>
      <c r="K134" s="19">
        <v>0</v>
      </c>
      <c r="L134" s="18">
        <v>310</v>
      </c>
      <c r="M134" s="18">
        <v>310</v>
      </c>
      <c r="N134" s="19">
        <v>0</v>
      </c>
      <c r="O134" s="18">
        <v>264</v>
      </c>
      <c r="P134" s="18">
        <v>224</v>
      </c>
    </row>
    <row r="135" spans="1:16" ht="38.25" hidden="1" x14ac:dyDescent="0.25">
      <c r="A135" s="16" t="s">
        <v>56</v>
      </c>
      <c r="B135" s="17" t="s">
        <v>100</v>
      </c>
      <c r="C135" s="17" t="s">
        <v>35</v>
      </c>
      <c r="D135" s="16" t="s">
        <v>36</v>
      </c>
      <c r="E135" s="16" t="s">
        <v>29</v>
      </c>
      <c r="F135" s="18">
        <v>6</v>
      </c>
      <c r="G135" s="18">
        <v>162</v>
      </c>
      <c r="H135" s="18">
        <v>185</v>
      </c>
      <c r="I135" s="18">
        <v>51</v>
      </c>
      <c r="J135" s="19">
        <v>21.6</v>
      </c>
      <c r="K135" s="19">
        <v>5.6</v>
      </c>
      <c r="L135" s="18">
        <v>404</v>
      </c>
      <c r="M135" s="18">
        <v>404</v>
      </c>
      <c r="N135" s="19">
        <v>5.6</v>
      </c>
      <c r="O135" s="18">
        <v>23</v>
      </c>
      <c r="P135" s="18">
        <v>121</v>
      </c>
    </row>
    <row r="136" spans="1:16" ht="38.25" hidden="1" x14ac:dyDescent="0.25">
      <c r="A136" s="16" t="s">
        <v>56</v>
      </c>
      <c r="B136" s="17" t="s">
        <v>100</v>
      </c>
      <c r="C136" s="17" t="s">
        <v>35</v>
      </c>
      <c r="D136" s="16" t="s">
        <v>36</v>
      </c>
      <c r="E136" s="16" t="s">
        <v>87</v>
      </c>
      <c r="F136" s="18">
        <v>17</v>
      </c>
      <c r="G136" s="18">
        <v>47</v>
      </c>
      <c r="H136" s="18">
        <v>55</v>
      </c>
      <c r="I136" s="18">
        <v>36</v>
      </c>
      <c r="J136" s="19">
        <v>37</v>
      </c>
      <c r="K136" s="19">
        <v>0</v>
      </c>
      <c r="L136" s="18">
        <v>155</v>
      </c>
      <c r="M136" s="18">
        <v>155</v>
      </c>
      <c r="N136" s="19">
        <v>0</v>
      </c>
      <c r="O136" s="18">
        <v>140</v>
      </c>
      <c r="P136" s="18">
        <v>112</v>
      </c>
    </row>
    <row r="137" spans="1:16" ht="38.25" hidden="1" x14ac:dyDescent="0.25">
      <c r="A137" s="16" t="s">
        <v>56</v>
      </c>
      <c r="B137" s="17" t="s">
        <v>100</v>
      </c>
      <c r="C137" s="17" t="s">
        <v>35</v>
      </c>
      <c r="D137" s="16" t="s">
        <v>36</v>
      </c>
      <c r="E137" s="16" t="s">
        <v>93</v>
      </c>
      <c r="F137" s="18">
        <v>65</v>
      </c>
      <c r="G137" s="18">
        <v>64</v>
      </c>
      <c r="H137" s="18">
        <v>58</v>
      </c>
      <c r="I137" s="18">
        <v>72</v>
      </c>
      <c r="J137" s="19">
        <v>75</v>
      </c>
      <c r="K137" s="19">
        <v>40</v>
      </c>
      <c r="L137" s="18">
        <v>259</v>
      </c>
      <c r="M137" s="18">
        <v>259</v>
      </c>
      <c r="N137" s="19">
        <v>40</v>
      </c>
      <c r="O137" s="18">
        <v>236</v>
      </c>
      <c r="P137" s="18">
        <v>184</v>
      </c>
    </row>
    <row r="138" spans="1:16" ht="38.25" hidden="1" x14ac:dyDescent="0.25">
      <c r="A138" s="16" t="s">
        <v>56</v>
      </c>
      <c r="B138" s="17" t="s">
        <v>100</v>
      </c>
      <c r="C138" s="17" t="s">
        <v>35</v>
      </c>
      <c r="D138" s="16" t="s">
        <v>36</v>
      </c>
      <c r="E138" s="16" t="s">
        <v>101</v>
      </c>
      <c r="F138" s="18">
        <v>14</v>
      </c>
      <c r="G138" s="18">
        <v>14</v>
      </c>
      <c r="H138" s="18">
        <v>11</v>
      </c>
      <c r="I138" s="18">
        <v>16</v>
      </c>
      <c r="J138" s="19">
        <v>14</v>
      </c>
      <c r="K138" s="19">
        <v>14</v>
      </c>
      <c r="L138" s="18">
        <v>55</v>
      </c>
      <c r="M138" s="18">
        <v>55</v>
      </c>
      <c r="N138" s="19">
        <v>14</v>
      </c>
      <c r="O138" s="18">
        <v>46</v>
      </c>
      <c r="P138" s="18">
        <v>40</v>
      </c>
    </row>
    <row r="139" spans="1:16" ht="38.25" hidden="1" x14ac:dyDescent="0.25">
      <c r="A139" s="16" t="s">
        <v>56</v>
      </c>
      <c r="B139" s="17" t="s">
        <v>100</v>
      </c>
      <c r="C139" s="17" t="s">
        <v>35</v>
      </c>
      <c r="D139" s="16" t="s">
        <v>36</v>
      </c>
      <c r="E139" s="16" t="s">
        <v>94</v>
      </c>
      <c r="F139" s="18">
        <v>1</v>
      </c>
      <c r="G139" s="18">
        <v>1</v>
      </c>
      <c r="H139" s="18">
        <v>1</v>
      </c>
      <c r="I139" s="18">
        <v>1</v>
      </c>
      <c r="J139" s="19">
        <v>2</v>
      </c>
      <c r="K139" s="19">
        <v>1</v>
      </c>
      <c r="L139" s="18">
        <v>4</v>
      </c>
      <c r="M139" s="18">
        <v>4</v>
      </c>
      <c r="N139" s="19">
        <v>1</v>
      </c>
      <c r="O139" s="18">
        <v>4</v>
      </c>
      <c r="P139" s="18">
        <v>4</v>
      </c>
    </row>
    <row r="140" spans="1:16" ht="38.25" hidden="1" x14ac:dyDescent="0.25">
      <c r="A140" s="16" t="s">
        <v>56</v>
      </c>
      <c r="B140" s="17" t="s">
        <v>100</v>
      </c>
      <c r="C140" s="17" t="s">
        <v>35</v>
      </c>
      <c r="D140" s="16" t="s">
        <v>36</v>
      </c>
      <c r="E140" s="16" t="s">
        <v>102</v>
      </c>
      <c r="F140" s="18">
        <v>0</v>
      </c>
      <c r="G140" s="18">
        <v>1</v>
      </c>
      <c r="H140" s="18">
        <v>0</v>
      </c>
      <c r="I140" s="18">
        <v>1</v>
      </c>
      <c r="J140" s="19">
        <v>1</v>
      </c>
      <c r="K140" s="19">
        <v>0</v>
      </c>
      <c r="L140" s="18">
        <v>2</v>
      </c>
      <c r="M140" s="18">
        <v>2</v>
      </c>
      <c r="N140" s="19">
        <v>0</v>
      </c>
      <c r="O140" s="18">
        <v>2</v>
      </c>
      <c r="P140" s="18">
        <v>2</v>
      </c>
    </row>
    <row r="141" spans="1:16" ht="38.25" hidden="1" x14ac:dyDescent="0.25">
      <c r="A141" s="16" t="s">
        <v>56</v>
      </c>
      <c r="B141" s="17" t="s">
        <v>100</v>
      </c>
      <c r="C141" s="17" t="s">
        <v>35</v>
      </c>
      <c r="D141" s="16" t="s">
        <v>36</v>
      </c>
      <c r="E141" s="16" t="s">
        <v>31</v>
      </c>
      <c r="F141" s="18">
        <v>39</v>
      </c>
      <c r="G141" s="18">
        <v>158</v>
      </c>
      <c r="H141" s="18">
        <v>195</v>
      </c>
      <c r="I141" s="18">
        <v>96</v>
      </c>
      <c r="J141" s="19">
        <v>70.400000000000006</v>
      </c>
      <c r="K141" s="19">
        <v>29.4</v>
      </c>
      <c r="L141" s="18">
        <v>488</v>
      </c>
      <c r="M141" s="18">
        <v>488</v>
      </c>
      <c r="N141" s="19">
        <v>29.4</v>
      </c>
      <c r="O141" s="18">
        <v>0</v>
      </c>
      <c r="P141" s="18">
        <v>488</v>
      </c>
    </row>
    <row r="142" spans="1:16" ht="38.25" hidden="1" x14ac:dyDescent="0.25">
      <c r="A142" s="16" t="s">
        <v>56</v>
      </c>
      <c r="B142" s="17" t="s">
        <v>103</v>
      </c>
      <c r="C142" s="17" t="s">
        <v>35</v>
      </c>
      <c r="D142" s="16" t="s">
        <v>36</v>
      </c>
      <c r="E142" s="16" t="s">
        <v>58</v>
      </c>
      <c r="F142" s="18">
        <v>890</v>
      </c>
      <c r="G142" s="18">
        <v>1229</v>
      </c>
      <c r="H142" s="18">
        <v>848</v>
      </c>
      <c r="I142" s="18">
        <v>1272</v>
      </c>
      <c r="J142" s="19">
        <v>1340</v>
      </c>
      <c r="K142" s="19">
        <v>890</v>
      </c>
      <c r="L142" s="18">
        <v>4239</v>
      </c>
      <c r="M142" s="18">
        <v>4239</v>
      </c>
      <c r="N142" s="19">
        <v>890</v>
      </c>
      <c r="O142" s="18">
        <v>4673</v>
      </c>
      <c r="P142" s="18">
        <v>4870</v>
      </c>
    </row>
    <row r="143" spans="1:16" ht="38.25" hidden="1" x14ac:dyDescent="0.25">
      <c r="A143" s="16" t="s">
        <v>56</v>
      </c>
      <c r="B143" s="17" t="s">
        <v>103</v>
      </c>
      <c r="C143" s="17" t="s">
        <v>35</v>
      </c>
      <c r="D143" s="16" t="s">
        <v>36</v>
      </c>
      <c r="E143" s="16" t="s">
        <v>62</v>
      </c>
      <c r="F143" s="18">
        <v>269</v>
      </c>
      <c r="G143" s="18">
        <v>371</v>
      </c>
      <c r="H143" s="18">
        <v>256</v>
      </c>
      <c r="I143" s="18">
        <v>384</v>
      </c>
      <c r="J143" s="19">
        <v>419</v>
      </c>
      <c r="K143" s="19">
        <v>269</v>
      </c>
      <c r="L143" s="18">
        <v>1280</v>
      </c>
      <c r="M143" s="18">
        <v>1280</v>
      </c>
      <c r="N143" s="19">
        <v>269</v>
      </c>
      <c r="O143" s="18">
        <v>1411</v>
      </c>
      <c r="P143" s="18">
        <v>1471</v>
      </c>
    </row>
    <row r="144" spans="1:16" ht="38.25" hidden="1" x14ac:dyDescent="0.25">
      <c r="A144" s="16" t="s">
        <v>56</v>
      </c>
      <c r="B144" s="17" t="s">
        <v>103</v>
      </c>
      <c r="C144" s="17" t="s">
        <v>35</v>
      </c>
      <c r="D144" s="16" t="s">
        <v>36</v>
      </c>
      <c r="E144" s="16" t="s">
        <v>64</v>
      </c>
      <c r="F144" s="18">
        <v>99</v>
      </c>
      <c r="G144" s="18">
        <v>99</v>
      </c>
      <c r="H144" s="18">
        <v>90</v>
      </c>
      <c r="I144" s="18">
        <v>108</v>
      </c>
      <c r="J144" s="19">
        <v>146</v>
      </c>
      <c r="K144" s="19">
        <v>94</v>
      </c>
      <c r="L144" s="18">
        <v>396</v>
      </c>
      <c r="M144" s="18">
        <v>396</v>
      </c>
      <c r="N144" s="19">
        <v>94</v>
      </c>
      <c r="O144" s="18">
        <v>356</v>
      </c>
      <c r="P144" s="18">
        <v>285</v>
      </c>
    </row>
    <row r="145" spans="1:16" ht="38.25" hidden="1" x14ac:dyDescent="0.25">
      <c r="A145" s="16" t="s">
        <v>56</v>
      </c>
      <c r="B145" s="17" t="s">
        <v>103</v>
      </c>
      <c r="C145" s="17" t="s">
        <v>35</v>
      </c>
      <c r="D145" s="16" t="s">
        <v>36</v>
      </c>
      <c r="E145" s="16" t="s">
        <v>65</v>
      </c>
      <c r="F145" s="18">
        <v>68</v>
      </c>
      <c r="G145" s="18">
        <v>102</v>
      </c>
      <c r="H145" s="18">
        <v>102</v>
      </c>
      <c r="I145" s="18">
        <v>133</v>
      </c>
      <c r="J145" s="19">
        <v>150</v>
      </c>
      <c r="K145" s="19">
        <v>68</v>
      </c>
      <c r="L145" s="18">
        <v>405</v>
      </c>
      <c r="M145" s="18">
        <v>405</v>
      </c>
      <c r="N145" s="19">
        <v>68</v>
      </c>
      <c r="O145" s="18">
        <v>365</v>
      </c>
      <c r="P145" s="18">
        <v>292</v>
      </c>
    </row>
    <row r="146" spans="1:16" ht="38.25" hidden="1" x14ac:dyDescent="0.25">
      <c r="A146" s="16" t="s">
        <v>56</v>
      </c>
      <c r="B146" s="17" t="s">
        <v>103</v>
      </c>
      <c r="C146" s="17" t="s">
        <v>35</v>
      </c>
      <c r="D146" s="16" t="s">
        <v>36</v>
      </c>
      <c r="E146" s="16" t="s">
        <v>96</v>
      </c>
      <c r="F146" s="18">
        <v>12</v>
      </c>
      <c r="G146" s="18">
        <v>24</v>
      </c>
      <c r="H146" s="18">
        <v>12</v>
      </c>
      <c r="I146" s="18">
        <v>12</v>
      </c>
      <c r="J146" s="19">
        <v>0</v>
      </c>
      <c r="K146" s="19">
        <v>0</v>
      </c>
      <c r="L146" s="18">
        <v>60</v>
      </c>
      <c r="M146" s="18">
        <v>60</v>
      </c>
      <c r="N146" s="19">
        <v>0</v>
      </c>
      <c r="O146" s="18">
        <v>48</v>
      </c>
      <c r="P146" s="18">
        <v>36</v>
      </c>
    </row>
    <row r="147" spans="1:16" ht="38.25" hidden="1" x14ac:dyDescent="0.25">
      <c r="A147" s="16" t="s">
        <v>56</v>
      </c>
      <c r="B147" s="17" t="s">
        <v>103</v>
      </c>
      <c r="C147" s="17" t="s">
        <v>35</v>
      </c>
      <c r="D147" s="16" t="s">
        <v>36</v>
      </c>
      <c r="E147" s="16" t="s">
        <v>69</v>
      </c>
      <c r="F147" s="18">
        <v>831</v>
      </c>
      <c r="G147" s="18">
        <v>140</v>
      </c>
      <c r="H147" s="18">
        <v>0</v>
      </c>
      <c r="I147" s="18">
        <v>693</v>
      </c>
      <c r="J147" s="19">
        <v>495</v>
      </c>
      <c r="K147" s="19">
        <v>395</v>
      </c>
      <c r="L147" s="18">
        <v>1664</v>
      </c>
      <c r="M147" s="18">
        <v>1664</v>
      </c>
      <c r="N147" s="19">
        <v>395</v>
      </c>
      <c r="O147" s="18">
        <v>1664</v>
      </c>
      <c r="P147" s="18">
        <v>1664</v>
      </c>
    </row>
    <row r="148" spans="1:16" ht="38.25" hidden="1" x14ac:dyDescent="0.25">
      <c r="A148" s="16" t="s">
        <v>56</v>
      </c>
      <c r="B148" s="17" t="s">
        <v>103</v>
      </c>
      <c r="C148" s="17" t="s">
        <v>35</v>
      </c>
      <c r="D148" s="16" t="s">
        <v>36</v>
      </c>
      <c r="E148" s="16" t="s">
        <v>70</v>
      </c>
      <c r="F148" s="18">
        <v>1088</v>
      </c>
      <c r="G148" s="18">
        <v>1088</v>
      </c>
      <c r="H148" s="18">
        <v>1088</v>
      </c>
      <c r="I148" s="18">
        <v>1088</v>
      </c>
      <c r="J148" s="19">
        <v>763</v>
      </c>
      <c r="K148" s="19">
        <v>593</v>
      </c>
      <c r="L148" s="18">
        <v>4352</v>
      </c>
      <c r="M148" s="18">
        <v>4352</v>
      </c>
      <c r="N148" s="19">
        <v>593</v>
      </c>
      <c r="O148" s="18">
        <v>4352</v>
      </c>
      <c r="P148" s="18">
        <v>4352</v>
      </c>
    </row>
    <row r="149" spans="1:16" ht="38.25" hidden="1" x14ac:dyDescent="0.25">
      <c r="A149" s="16" t="s">
        <v>56</v>
      </c>
      <c r="B149" s="17" t="s">
        <v>103</v>
      </c>
      <c r="C149" s="17" t="s">
        <v>35</v>
      </c>
      <c r="D149" s="16" t="s">
        <v>36</v>
      </c>
      <c r="E149" s="16" t="s">
        <v>71</v>
      </c>
      <c r="F149" s="18">
        <v>31</v>
      </c>
      <c r="G149" s="18">
        <v>31</v>
      </c>
      <c r="H149" s="18">
        <v>31</v>
      </c>
      <c r="I149" s="18">
        <v>31</v>
      </c>
      <c r="J149" s="19">
        <v>0</v>
      </c>
      <c r="K149" s="19">
        <v>0</v>
      </c>
      <c r="L149" s="18">
        <v>124</v>
      </c>
      <c r="M149" s="18">
        <v>124</v>
      </c>
      <c r="N149" s="19">
        <v>0</v>
      </c>
      <c r="O149" s="18">
        <v>124</v>
      </c>
      <c r="P149" s="18">
        <v>124</v>
      </c>
    </row>
    <row r="150" spans="1:16" ht="38.25" hidden="1" x14ac:dyDescent="0.25">
      <c r="A150" s="16" t="s">
        <v>56</v>
      </c>
      <c r="B150" s="17" t="s">
        <v>103</v>
      </c>
      <c r="C150" s="17" t="s">
        <v>35</v>
      </c>
      <c r="D150" s="16" t="s">
        <v>36</v>
      </c>
      <c r="E150" s="16" t="s">
        <v>72</v>
      </c>
      <c r="F150" s="18">
        <v>17</v>
      </c>
      <c r="G150" s="18">
        <v>17</v>
      </c>
      <c r="H150" s="18">
        <v>17</v>
      </c>
      <c r="I150" s="18">
        <v>17</v>
      </c>
      <c r="J150" s="19">
        <v>0</v>
      </c>
      <c r="K150" s="19">
        <v>0</v>
      </c>
      <c r="L150" s="18">
        <v>68</v>
      </c>
      <c r="M150" s="18">
        <v>68</v>
      </c>
      <c r="N150" s="19">
        <v>0</v>
      </c>
      <c r="O150" s="18">
        <v>68</v>
      </c>
      <c r="P150" s="18">
        <v>68</v>
      </c>
    </row>
    <row r="151" spans="1:16" ht="38.25" hidden="1" x14ac:dyDescent="0.25">
      <c r="A151" s="16" t="s">
        <v>56</v>
      </c>
      <c r="B151" s="17" t="s">
        <v>103</v>
      </c>
      <c r="C151" s="17" t="s">
        <v>35</v>
      </c>
      <c r="D151" s="16" t="s">
        <v>36</v>
      </c>
      <c r="E151" s="16" t="s">
        <v>74</v>
      </c>
      <c r="F151" s="18">
        <v>123</v>
      </c>
      <c r="G151" s="18">
        <v>123</v>
      </c>
      <c r="H151" s="18">
        <v>123</v>
      </c>
      <c r="I151" s="18">
        <v>123</v>
      </c>
      <c r="J151" s="19">
        <v>50</v>
      </c>
      <c r="K151" s="19">
        <v>50</v>
      </c>
      <c r="L151" s="18">
        <v>492</v>
      </c>
      <c r="M151" s="18">
        <v>492</v>
      </c>
      <c r="N151" s="19">
        <v>50</v>
      </c>
      <c r="O151" s="18">
        <v>443</v>
      </c>
      <c r="P151" s="18">
        <v>354</v>
      </c>
    </row>
    <row r="152" spans="1:16" ht="38.25" hidden="1" x14ac:dyDescent="0.25">
      <c r="A152" s="16" t="s">
        <v>56</v>
      </c>
      <c r="B152" s="17" t="s">
        <v>103</v>
      </c>
      <c r="C152" s="17" t="s">
        <v>35</v>
      </c>
      <c r="D152" s="16" t="s">
        <v>36</v>
      </c>
      <c r="E152" s="16" t="s">
        <v>104</v>
      </c>
      <c r="F152" s="18">
        <v>3</v>
      </c>
      <c r="G152" s="18">
        <v>4</v>
      </c>
      <c r="H152" s="18">
        <v>4</v>
      </c>
      <c r="I152" s="18">
        <v>3</v>
      </c>
      <c r="J152" s="19">
        <v>6</v>
      </c>
      <c r="K152" s="19">
        <v>0</v>
      </c>
      <c r="L152" s="18">
        <v>14</v>
      </c>
      <c r="M152" s="18">
        <v>14</v>
      </c>
      <c r="N152" s="19">
        <v>0</v>
      </c>
      <c r="O152" s="18">
        <v>14</v>
      </c>
      <c r="P152" s="18">
        <v>10</v>
      </c>
    </row>
    <row r="153" spans="1:16" ht="38.25" hidden="1" x14ac:dyDescent="0.25">
      <c r="A153" s="16" t="s">
        <v>56</v>
      </c>
      <c r="B153" s="17" t="s">
        <v>103</v>
      </c>
      <c r="C153" s="17" t="s">
        <v>35</v>
      </c>
      <c r="D153" s="16" t="s">
        <v>36</v>
      </c>
      <c r="E153" s="16" t="s">
        <v>105</v>
      </c>
      <c r="F153" s="18">
        <v>15</v>
      </c>
      <c r="G153" s="18">
        <v>0</v>
      </c>
      <c r="H153" s="18">
        <v>15</v>
      </c>
      <c r="I153" s="18">
        <v>0</v>
      </c>
      <c r="J153" s="19">
        <v>15</v>
      </c>
      <c r="K153" s="19">
        <v>15</v>
      </c>
      <c r="L153" s="18">
        <v>30</v>
      </c>
      <c r="M153" s="18">
        <v>30</v>
      </c>
      <c r="N153" s="19">
        <v>15</v>
      </c>
      <c r="O153" s="18">
        <v>30</v>
      </c>
      <c r="P153" s="18">
        <v>30</v>
      </c>
    </row>
    <row r="154" spans="1:16" ht="38.25" hidden="1" x14ac:dyDescent="0.25">
      <c r="A154" s="16" t="s">
        <v>56</v>
      </c>
      <c r="B154" s="17" t="s">
        <v>103</v>
      </c>
      <c r="C154" s="17" t="s">
        <v>35</v>
      </c>
      <c r="D154" s="16" t="s">
        <v>36</v>
      </c>
      <c r="E154" s="16" t="s">
        <v>76</v>
      </c>
      <c r="F154" s="18">
        <v>19</v>
      </c>
      <c r="G154" s="18">
        <v>27</v>
      </c>
      <c r="H154" s="18">
        <v>21</v>
      </c>
      <c r="I154" s="18">
        <v>18</v>
      </c>
      <c r="J154" s="19">
        <v>46</v>
      </c>
      <c r="K154" s="19">
        <v>19</v>
      </c>
      <c r="L154" s="18">
        <v>85</v>
      </c>
      <c r="M154" s="18">
        <v>85</v>
      </c>
      <c r="N154" s="19">
        <v>19</v>
      </c>
      <c r="O154" s="18">
        <v>84</v>
      </c>
      <c r="P154" s="18">
        <v>70</v>
      </c>
    </row>
    <row r="155" spans="1:16" ht="38.25" hidden="1" x14ac:dyDescent="0.25">
      <c r="A155" s="16" t="s">
        <v>56</v>
      </c>
      <c r="B155" s="17" t="s">
        <v>103</v>
      </c>
      <c r="C155" s="17" t="s">
        <v>35</v>
      </c>
      <c r="D155" s="16" t="s">
        <v>36</v>
      </c>
      <c r="E155" s="16" t="s">
        <v>77</v>
      </c>
      <c r="F155" s="18">
        <v>1</v>
      </c>
      <c r="G155" s="18">
        <v>2</v>
      </c>
      <c r="H155" s="18">
        <v>1</v>
      </c>
      <c r="I155" s="18">
        <v>2</v>
      </c>
      <c r="J155" s="19">
        <v>0</v>
      </c>
      <c r="K155" s="19">
        <v>0</v>
      </c>
      <c r="L155" s="18">
        <v>6</v>
      </c>
      <c r="M155" s="18">
        <v>6</v>
      </c>
      <c r="N155" s="19">
        <v>0</v>
      </c>
      <c r="O155" s="18">
        <v>6</v>
      </c>
      <c r="P155" s="18">
        <v>6</v>
      </c>
    </row>
    <row r="156" spans="1:16" ht="38.25" hidden="1" x14ac:dyDescent="0.25">
      <c r="A156" s="16" t="s">
        <v>56</v>
      </c>
      <c r="B156" s="17" t="s">
        <v>103</v>
      </c>
      <c r="C156" s="17" t="s">
        <v>35</v>
      </c>
      <c r="D156" s="16" t="s">
        <v>36</v>
      </c>
      <c r="E156" s="16" t="s">
        <v>78</v>
      </c>
      <c r="F156" s="18">
        <v>27</v>
      </c>
      <c r="G156" s="18">
        <v>47</v>
      </c>
      <c r="H156" s="18">
        <v>13</v>
      </c>
      <c r="I156" s="18">
        <v>5</v>
      </c>
      <c r="J156" s="19">
        <v>56</v>
      </c>
      <c r="K156" s="19">
        <v>18</v>
      </c>
      <c r="L156" s="18">
        <v>92</v>
      </c>
      <c r="M156" s="18">
        <v>92</v>
      </c>
      <c r="N156" s="19">
        <v>18</v>
      </c>
      <c r="O156" s="18">
        <v>70</v>
      </c>
      <c r="P156" s="18">
        <v>47</v>
      </c>
    </row>
    <row r="157" spans="1:16" ht="38.25" hidden="1" x14ac:dyDescent="0.25">
      <c r="A157" s="16" t="s">
        <v>56</v>
      </c>
      <c r="B157" s="17" t="s">
        <v>103</v>
      </c>
      <c r="C157" s="17" t="s">
        <v>35</v>
      </c>
      <c r="D157" s="16" t="s">
        <v>36</v>
      </c>
      <c r="E157" s="16" t="s">
        <v>79</v>
      </c>
      <c r="F157" s="18">
        <v>0</v>
      </c>
      <c r="G157" s="18">
        <v>20</v>
      </c>
      <c r="H157" s="18">
        <v>20</v>
      </c>
      <c r="I157" s="18">
        <v>0</v>
      </c>
      <c r="J157" s="19">
        <v>0</v>
      </c>
      <c r="K157" s="19">
        <v>0</v>
      </c>
      <c r="L157" s="18">
        <v>40</v>
      </c>
      <c r="M157" s="18">
        <v>40</v>
      </c>
      <c r="N157" s="19">
        <v>0</v>
      </c>
      <c r="O157" s="18">
        <v>28</v>
      </c>
      <c r="P157" s="18">
        <v>20</v>
      </c>
    </row>
    <row r="158" spans="1:16" ht="38.25" hidden="1" x14ac:dyDescent="0.25">
      <c r="A158" s="16" t="s">
        <v>56</v>
      </c>
      <c r="B158" s="17" t="s">
        <v>103</v>
      </c>
      <c r="C158" s="17" t="s">
        <v>35</v>
      </c>
      <c r="D158" s="16" t="s">
        <v>36</v>
      </c>
      <c r="E158" s="16" t="s">
        <v>80</v>
      </c>
      <c r="F158" s="18">
        <v>25</v>
      </c>
      <c r="G158" s="18">
        <v>27</v>
      </c>
      <c r="H158" s="18">
        <v>25</v>
      </c>
      <c r="I158" s="18">
        <v>28</v>
      </c>
      <c r="J158" s="19">
        <v>50</v>
      </c>
      <c r="K158" s="19">
        <v>25</v>
      </c>
      <c r="L158" s="18">
        <v>105</v>
      </c>
      <c r="M158" s="18">
        <v>105</v>
      </c>
      <c r="N158" s="19">
        <v>25</v>
      </c>
      <c r="O158" s="18">
        <v>95</v>
      </c>
      <c r="P158" s="18">
        <v>76</v>
      </c>
    </row>
    <row r="159" spans="1:16" ht="38.25" hidden="1" x14ac:dyDescent="0.25">
      <c r="A159" s="16" t="s">
        <v>56</v>
      </c>
      <c r="B159" s="17" t="s">
        <v>103</v>
      </c>
      <c r="C159" s="17" t="s">
        <v>35</v>
      </c>
      <c r="D159" s="16" t="s">
        <v>36</v>
      </c>
      <c r="E159" s="16" t="s">
        <v>106</v>
      </c>
      <c r="F159" s="18">
        <v>68</v>
      </c>
      <c r="G159" s="18">
        <v>208</v>
      </c>
      <c r="H159" s="18">
        <v>76</v>
      </c>
      <c r="I159" s="18">
        <v>68</v>
      </c>
      <c r="J159" s="19">
        <v>212</v>
      </c>
      <c r="K159" s="19">
        <v>68</v>
      </c>
      <c r="L159" s="18">
        <v>420</v>
      </c>
      <c r="M159" s="18">
        <v>420</v>
      </c>
      <c r="N159" s="19">
        <v>68</v>
      </c>
      <c r="O159" s="18">
        <v>378</v>
      </c>
      <c r="P159" s="18">
        <v>302</v>
      </c>
    </row>
    <row r="160" spans="1:16" ht="38.25" hidden="1" x14ac:dyDescent="0.25">
      <c r="A160" s="16" t="s">
        <v>56</v>
      </c>
      <c r="B160" s="17" t="s">
        <v>103</v>
      </c>
      <c r="C160" s="17" t="s">
        <v>35</v>
      </c>
      <c r="D160" s="16" t="s">
        <v>36</v>
      </c>
      <c r="E160" s="16" t="s">
        <v>81</v>
      </c>
      <c r="F160" s="18">
        <v>0</v>
      </c>
      <c r="G160" s="18">
        <v>0</v>
      </c>
      <c r="H160" s="18">
        <v>0</v>
      </c>
      <c r="I160" s="18">
        <v>229</v>
      </c>
      <c r="J160" s="19">
        <v>0</v>
      </c>
      <c r="K160" s="19">
        <v>0</v>
      </c>
      <c r="L160" s="18">
        <v>229</v>
      </c>
      <c r="M160" s="18">
        <v>229</v>
      </c>
      <c r="N160" s="19">
        <v>0</v>
      </c>
      <c r="O160" s="18">
        <v>218</v>
      </c>
      <c r="P160" s="18">
        <v>196</v>
      </c>
    </row>
    <row r="161" spans="1:16" ht="38.25" hidden="1" x14ac:dyDescent="0.25">
      <c r="A161" s="16" t="s">
        <v>56</v>
      </c>
      <c r="B161" s="17" t="s">
        <v>103</v>
      </c>
      <c r="C161" s="17" t="s">
        <v>35</v>
      </c>
      <c r="D161" s="16" t="s">
        <v>36</v>
      </c>
      <c r="E161" s="16" t="s">
        <v>82</v>
      </c>
      <c r="F161" s="18">
        <v>93</v>
      </c>
      <c r="G161" s="18">
        <v>95</v>
      </c>
      <c r="H161" s="18">
        <v>91</v>
      </c>
      <c r="I161" s="18">
        <v>52</v>
      </c>
      <c r="J161" s="19">
        <v>109</v>
      </c>
      <c r="K161" s="19">
        <v>0</v>
      </c>
      <c r="L161" s="18">
        <v>331</v>
      </c>
      <c r="M161" s="18">
        <v>331</v>
      </c>
      <c r="N161" s="19">
        <v>0</v>
      </c>
      <c r="O161" s="18">
        <v>246</v>
      </c>
      <c r="P161" s="18">
        <v>160</v>
      </c>
    </row>
    <row r="162" spans="1:16" ht="38.25" hidden="1" x14ac:dyDescent="0.25">
      <c r="A162" s="16" t="s">
        <v>56</v>
      </c>
      <c r="B162" s="17" t="s">
        <v>103</v>
      </c>
      <c r="C162" s="17" t="s">
        <v>35</v>
      </c>
      <c r="D162" s="16" t="s">
        <v>36</v>
      </c>
      <c r="E162" s="16" t="s">
        <v>97</v>
      </c>
      <c r="F162" s="18">
        <v>0</v>
      </c>
      <c r="G162" s="18">
        <v>20</v>
      </c>
      <c r="H162" s="18">
        <v>20</v>
      </c>
      <c r="I162" s="18">
        <v>0</v>
      </c>
      <c r="J162" s="19">
        <v>0</v>
      </c>
      <c r="K162" s="19">
        <v>0</v>
      </c>
      <c r="L162" s="18">
        <v>40</v>
      </c>
      <c r="M162" s="18">
        <v>40</v>
      </c>
      <c r="N162" s="19">
        <v>0</v>
      </c>
      <c r="O162" s="18">
        <v>28</v>
      </c>
      <c r="P162" s="18">
        <v>20</v>
      </c>
    </row>
    <row r="163" spans="1:16" ht="38.25" hidden="1" x14ac:dyDescent="0.25">
      <c r="A163" s="16" t="s">
        <v>56</v>
      </c>
      <c r="B163" s="17" t="s">
        <v>103</v>
      </c>
      <c r="C163" s="17" t="s">
        <v>35</v>
      </c>
      <c r="D163" s="16" t="s">
        <v>36</v>
      </c>
      <c r="E163" s="16" t="s">
        <v>83</v>
      </c>
      <c r="F163" s="18">
        <v>794</v>
      </c>
      <c r="G163" s="18">
        <v>796</v>
      </c>
      <c r="H163" s="18">
        <v>796</v>
      </c>
      <c r="I163" s="18">
        <v>796</v>
      </c>
      <c r="J163" s="19">
        <v>743</v>
      </c>
      <c r="K163" s="19">
        <v>447</v>
      </c>
      <c r="L163" s="18">
        <v>3182</v>
      </c>
      <c r="M163" s="18">
        <v>3182</v>
      </c>
      <c r="N163" s="19">
        <v>447</v>
      </c>
      <c r="O163" s="18">
        <v>3182</v>
      </c>
      <c r="P163" s="18">
        <v>3182</v>
      </c>
    </row>
    <row r="164" spans="1:16" ht="38.25" hidden="1" x14ac:dyDescent="0.25">
      <c r="A164" s="16" t="s">
        <v>56</v>
      </c>
      <c r="B164" s="17" t="s">
        <v>103</v>
      </c>
      <c r="C164" s="17" t="s">
        <v>35</v>
      </c>
      <c r="D164" s="16" t="s">
        <v>36</v>
      </c>
      <c r="E164" s="16" t="s">
        <v>107</v>
      </c>
      <c r="F164" s="18">
        <v>5</v>
      </c>
      <c r="G164" s="18">
        <v>12</v>
      </c>
      <c r="H164" s="18">
        <v>12</v>
      </c>
      <c r="I164" s="18">
        <v>11</v>
      </c>
      <c r="J164" s="19">
        <v>10</v>
      </c>
      <c r="K164" s="19">
        <v>5</v>
      </c>
      <c r="L164" s="18">
        <v>40</v>
      </c>
      <c r="M164" s="18">
        <v>40</v>
      </c>
      <c r="N164" s="19">
        <v>5</v>
      </c>
      <c r="O164" s="18">
        <v>32</v>
      </c>
      <c r="P164" s="18">
        <v>24</v>
      </c>
    </row>
    <row r="165" spans="1:16" ht="38.25" hidden="1" x14ac:dyDescent="0.25">
      <c r="A165" s="16" t="s">
        <v>56</v>
      </c>
      <c r="B165" s="17" t="s">
        <v>103</v>
      </c>
      <c r="C165" s="17" t="s">
        <v>35</v>
      </c>
      <c r="D165" s="16" t="s">
        <v>36</v>
      </c>
      <c r="E165" s="16" t="s">
        <v>85</v>
      </c>
      <c r="F165" s="18">
        <v>8</v>
      </c>
      <c r="G165" s="18">
        <v>18</v>
      </c>
      <c r="H165" s="18">
        <v>0</v>
      </c>
      <c r="I165" s="18">
        <v>0</v>
      </c>
      <c r="J165" s="19">
        <v>8</v>
      </c>
      <c r="K165" s="19">
        <v>0</v>
      </c>
      <c r="L165" s="18">
        <v>26</v>
      </c>
      <c r="M165" s="18">
        <v>26</v>
      </c>
      <c r="N165" s="19">
        <v>0</v>
      </c>
      <c r="O165" s="18">
        <v>21</v>
      </c>
      <c r="P165" s="18">
        <v>16</v>
      </c>
    </row>
    <row r="166" spans="1:16" ht="38.25" hidden="1" x14ac:dyDescent="0.25">
      <c r="A166" s="16" t="s">
        <v>56</v>
      </c>
      <c r="B166" s="17" t="s">
        <v>103</v>
      </c>
      <c r="C166" s="17" t="s">
        <v>35</v>
      </c>
      <c r="D166" s="16" t="s">
        <v>36</v>
      </c>
      <c r="E166" s="16" t="s">
        <v>86</v>
      </c>
      <c r="F166" s="18">
        <v>390</v>
      </c>
      <c r="G166" s="18">
        <v>282</v>
      </c>
      <c r="H166" s="18">
        <v>176</v>
      </c>
      <c r="I166" s="18">
        <v>94</v>
      </c>
      <c r="J166" s="19">
        <v>232</v>
      </c>
      <c r="K166" s="19">
        <v>0</v>
      </c>
      <c r="L166" s="18">
        <v>942</v>
      </c>
      <c r="M166" s="18">
        <v>942</v>
      </c>
      <c r="N166" s="19">
        <v>0</v>
      </c>
      <c r="O166" s="18">
        <v>848</v>
      </c>
      <c r="P166" s="18">
        <v>678</v>
      </c>
    </row>
    <row r="167" spans="1:16" ht="38.25" hidden="1" x14ac:dyDescent="0.25">
      <c r="A167" s="16" t="s">
        <v>56</v>
      </c>
      <c r="B167" s="17" t="s">
        <v>103</v>
      </c>
      <c r="C167" s="17" t="s">
        <v>35</v>
      </c>
      <c r="D167" s="16" t="s">
        <v>36</v>
      </c>
      <c r="E167" s="16" t="s">
        <v>92</v>
      </c>
      <c r="F167" s="18">
        <v>110</v>
      </c>
      <c r="G167" s="18">
        <v>114</v>
      </c>
      <c r="H167" s="18">
        <v>110</v>
      </c>
      <c r="I167" s="18">
        <v>100</v>
      </c>
      <c r="J167" s="19">
        <v>187</v>
      </c>
      <c r="K167" s="19">
        <v>77</v>
      </c>
      <c r="L167" s="18">
        <v>434</v>
      </c>
      <c r="M167" s="18">
        <v>434</v>
      </c>
      <c r="N167" s="19">
        <v>77</v>
      </c>
      <c r="O167" s="18">
        <v>347</v>
      </c>
      <c r="P167" s="18">
        <v>260</v>
      </c>
    </row>
    <row r="168" spans="1:16" ht="25.5" hidden="1" x14ac:dyDescent="0.25">
      <c r="A168" s="16" t="s">
        <v>56</v>
      </c>
      <c r="B168" s="17" t="s">
        <v>108</v>
      </c>
      <c r="C168" s="17" t="s">
        <v>35</v>
      </c>
      <c r="D168" s="16" t="s">
        <v>88</v>
      </c>
      <c r="E168" s="16" t="s">
        <v>89</v>
      </c>
      <c r="F168" s="18">
        <v>4</v>
      </c>
      <c r="G168" s="18">
        <v>4</v>
      </c>
      <c r="H168" s="18">
        <v>4</v>
      </c>
      <c r="I168" s="18">
        <v>3</v>
      </c>
      <c r="J168" s="19">
        <v>2</v>
      </c>
      <c r="K168" s="19">
        <v>2</v>
      </c>
      <c r="L168" s="18">
        <v>15</v>
      </c>
      <c r="M168" s="18">
        <v>15</v>
      </c>
      <c r="N168" s="19">
        <v>2</v>
      </c>
      <c r="O168" s="18">
        <v>15</v>
      </c>
      <c r="P168" s="18">
        <v>15</v>
      </c>
    </row>
    <row r="169" spans="1:16" ht="25.5" hidden="1" x14ac:dyDescent="0.25">
      <c r="A169" s="16" t="s">
        <v>56</v>
      </c>
      <c r="B169" s="17" t="s">
        <v>108</v>
      </c>
      <c r="C169" s="17" t="s">
        <v>35</v>
      </c>
      <c r="D169" s="16" t="s">
        <v>88</v>
      </c>
      <c r="E169" s="16" t="s">
        <v>109</v>
      </c>
      <c r="F169" s="18">
        <v>36</v>
      </c>
      <c r="G169" s="18">
        <v>36</v>
      </c>
      <c r="H169" s="18">
        <v>36</v>
      </c>
      <c r="I169" s="18">
        <v>35</v>
      </c>
      <c r="J169" s="19">
        <v>20</v>
      </c>
      <c r="K169" s="19">
        <v>20</v>
      </c>
      <c r="L169" s="18">
        <v>143</v>
      </c>
      <c r="M169" s="18">
        <v>143</v>
      </c>
      <c r="N169" s="19">
        <v>20</v>
      </c>
      <c r="O169" s="18">
        <v>143</v>
      </c>
      <c r="P169" s="18">
        <v>143</v>
      </c>
    </row>
    <row r="170" spans="1:16" ht="25.5" hidden="1" x14ac:dyDescent="0.25">
      <c r="A170" s="16" t="s">
        <v>56</v>
      </c>
      <c r="B170" s="17" t="s">
        <v>108</v>
      </c>
      <c r="C170" s="17" t="s">
        <v>35</v>
      </c>
      <c r="D170" s="16" t="s">
        <v>88</v>
      </c>
      <c r="E170" s="16" t="s">
        <v>90</v>
      </c>
      <c r="F170" s="18">
        <v>1090</v>
      </c>
      <c r="G170" s="18">
        <v>1089</v>
      </c>
      <c r="H170" s="18">
        <v>1089</v>
      </c>
      <c r="I170" s="18">
        <v>1087</v>
      </c>
      <c r="J170" s="19">
        <v>183.9</v>
      </c>
      <c r="K170" s="19">
        <v>113.9</v>
      </c>
      <c r="L170" s="18">
        <v>4355</v>
      </c>
      <c r="M170" s="18">
        <v>4355</v>
      </c>
      <c r="N170" s="19">
        <v>113.9</v>
      </c>
      <c r="O170" s="18">
        <v>4355</v>
      </c>
      <c r="P170" s="18">
        <v>4355</v>
      </c>
    </row>
    <row r="171" spans="1:16" ht="25.5" hidden="1" x14ac:dyDescent="0.25">
      <c r="A171" s="16" t="s">
        <v>56</v>
      </c>
      <c r="B171" s="17" t="s">
        <v>108</v>
      </c>
      <c r="C171" s="17" t="s">
        <v>35</v>
      </c>
      <c r="D171" s="16" t="s">
        <v>88</v>
      </c>
      <c r="E171" s="16" t="s">
        <v>91</v>
      </c>
      <c r="F171" s="18">
        <v>2</v>
      </c>
      <c r="G171" s="18">
        <v>2</v>
      </c>
      <c r="H171" s="18">
        <v>2</v>
      </c>
      <c r="I171" s="18">
        <v>2</v>
      </c>
      <c r="J171" s="19">
        <v>0</v>
      </c>
      <c r="K171" s="19">
        <v>0</v>
      </c>
      <c r="L171" s="18">
        <v>8</v>
      </c>
      <c r="M171" s="18">
        <v>8</v>
      </c>
      <c r="N171" s="19">
        <v>0</v>
      </c>
      <c r="O171" s="18">
        <v>8</v>
      </c>
      <c r="P171" s="18">
        <v>8</v>
      </c>
    </row>
    <row r="172" spans="1:16" hidden="1" x14ac:dyDescent="0.25">
      <c r="A172" s="11" t="s">
        <v>110</v>
      </c>
      <c r="B172" s="12"/>
      <c r="C172" s="12"/>
      <c r="D172" s="13"/>
      <c r="E172" s="13"/>
      <c r="F172" s="14">
        <v>1026.43</v>
      </c>
      <c r="G172" s="14">
        <v>0</v>
      </c>
      <c r="H172" s="14">
        <v>0</v>
      </c>
      <c r="I172" s="14">
        <v>0</v>
      </c>
      <c r="J172" s="15">
        <v>946.62</v>
      </c>
      <c r="K172" s="15">
        <v>0</v>
      </c>
      <c r="L172" s="14">
        <v>0</v>
      </c>
      <c r="M172" s="14">
        <v>1026.43</v>
      </c>
      <c r="N172" s="15">
        <v>0</v>
      </c>
      <c r="O172" s="14">
        <v>0</v>
      </c>
      <c r="P172" s="14">
        <v>0</v>
      </c>
    </row>
    <row r="173" spans="1:16" hidden="1" x14ac:dyDescent="0.25">
      <c r="A173" s="16" t="s">
        <v>110</v>
      </c>
      <c r="B173" s="17" t="s">
        <v>32</v>
      </c>
      <c r="C173" s="17" t="s">
        <v>33</v>
      </c>
      <c r="D173" s="16" t="s">
        <v>28</v>
      </c>
      <c r="E173" s="16" t="s">
        <v>82</v>
      </c>
      <c r="F173" s="18">
        <v>93.31</v>
      </c>
      <c r="G173" s="18">
        <v>0</v>
      </c>
      <c r="H173" s="18">
        <v>0</v>
      </c>
      <c r="I173" s="18">
        <v>0</v>
      </c>
      <c r="J173" s="19">
        <v>13.5</v>
      </c>
      <c r="K173" s="19">
        <v>0</v>
      </c>
      <c r="L173" s="18">
        <v>0</v>
      </c>
      <c r="M173" s="18">
        <v>93.31</v>
      </c>
      <c r="N173" s="19">
        <v>0</v>
      </c>
      <c r="O173" s="18">
        <v>0</v>
      </c>
      <c r="P173" s="18">
        <v>0</v>
      </c>
    </row>
    <row r="174" spans="1:16" hidden="1" x14ac:dyDescent="0.25">
      <c r="A174" s="16" t="s">
        <v>110</v>
      </c>
      <c r="B174" s="17" t="s">
        <v>32</v>
      </c>
      <c r="C174" s="17" t="s">
        <v>33</v>
      </c>
      <c r="D174" s="16" t="s">
        <v>28</v>
      </c>
      <c r="E174" s="16" t="s">
        <v>84</v>
      </c>
      <c r="F174" s="18">
        <v>933.12</v>
      </c>
      <c r="G174" s="18">
        <v>0</v>
      </c>
      <c r="H174" s="18">
        <v>0</v>
      </c>
      <c r="I174" s="18">
        <v>0</v>
      </c>
      <c r="J174" s="19">
        <v>933.12</v>
      </c>
      <c r="K174" s="19">
        <v>0</v>
      </c>
      <c r="L174" s="18">
        <v>0</v>
      </c>
      <c r="M174" s="18">
        <v>933.12</v>
      </c>
      <c r="N174" s="19">
        <v>0</v>
      </c>
      <c r="O174" s="18">
        <v>0</v>
      </c>
      <c r="P174" s="18">
        <v>0</v>
      </c>
    </row>
    <row r="175" spans="1:16" hidden="1" x14ac:dyDescent="0.25">
      <c r="A175" s="11" t="s">
        <v>111</v>
      </c>
      <c r="B175" s="12"/>
      <c r="C175" s="12"/>
      <c r="D175" s="13"/>
      <c r="E175" s="13"/>
      <c r="F175" s="14">
        <v>510</v>
      </c>
      <c r="G175" s="14">
        <v>1495</v>
      </c>
      <c r="H175" s="14">
        <v>3347</v>
      </c>
      <c r="I175" s="14">
        <v>973</v>
      </c>
      <c r="J175" s="15">
        <v>184.86</v>
      </c>
      <c r="K175" s="15">
        <v>0</v>
      </c>
      <c r="L175" s="14">
        <v>6325</v>
      </c>
      <c r="M175" s="14">
        <v>6325</v>
      </c>
      <c r="N175" s="15">
        <v>0</v>
      </c>
      <c r="O175" s="14">
        <v>5376</v>
      </c>
      <c r="P175" s="14">
        <v>4300</v>
      </c>
    </row>
    <row r="176" spans="1:16" hidden="1" x14ac:dyDescent="0.25">
      <c r="A176" s="16" t="s">
        <v>111</v>
      </c>
      <c r="B176" s="17" t="s">
        <v>27</v>
      </c>
      <c r="C176" s="17" t="s">
        <v>27</v>
      </c>
      <c r="D176" s="16" t="s">
        <v>42</v>
      </c>
      <c r="E176" s="16" t="s">
        <v>112</v>
      </c>
      <c r="F176" s="18">
        <v>110</v>
      </c>
      <c r="G176" s="18">
        <v>100</v>
      </c>
      <c r="H176" s="18">
        <v>217</v>
      </c>
      <c r="I176" s="18">
        <v>124</v>
      </c>
      <c r="J176" s="19">
        <v>107.77</v>
      </c>
      <c r="K176" s="19">
        <v>0</v>
      </c>
      <c r="L176" s="18">
        <v>551</v>
      </c>
      <c r="M176" s="18">
        <v>551</v>
      </c>
      <c r="N176" s="19">
        <v>0</v>
      </c>
      <c r="O176" s="18">
        <v>468</v>
      </c>
      <c r="P176" s="18">
        <v>374</v>
      </c>
    </row>
    <row r="177" spans="1:16" hidden="1" x14ac:dyDescent="0.25">
      <c r="A177" s="16" t="s">
        <v>111</v>
      </c>
      <c r="B177" s="17" t="s">
        <v>32</v>
      </c>
      <c r="C177" s="17" t="s">
        <v>33</v>
      </c>
      <c r="D177" s="16" t="s">
        <v>42</v>
      </c>
      <c r="E177" s="16" t="s">
        <v>112</v>
      </c>
      <c r="F177" s="18">
        <v>0</v>
      </c>
      <c r="G177" s="18">
        <v>476</v>
      </c>
      <c r="H177" s="18">
        <v>336</v>
      </c>
      <c r="I177" s="18">
        <v>100</v>
      </c>
      <c r="J177" s="19">
        <v>77.09</v>
      </c>
      <c r="K177" s="19">
        <v>0</v>
      </c>
      <c r="L177" s="18">
        <v>912</v>
      </c>
      <c r="M177" s="18">
        <v>912</v>
      </c>
      <c r="N177" s="19">
        <v>0</v>
      </c>
      <c r="O177" s="18">
        <v>775</v>
      </c>
      <c r="P177" s="18">
        <v>620</v>
      </c>
    </row>
    <row r="178" spans="1:16" ht="25.5" hidden="1" x14ac:dyDescent="0.25">
      <c r="A178" s="16" t="s">
        <v>111</v>
      </c>
      <c r="B178" s="17" t="s">
        <v>34</v>
      </c>
      <c r="C178" s="17" t="s">
        <v>35</v>
      </c>
      <c r="D178" s="16" t="s">
        <v>36</v>
      </c>
      <c r="E178" s="16" t="s">
        <v>112</v>
      </c>
      <c r="F178" s="18">
        <v>400</v>
      </c>
      <c r="G178" s="18">
        <v>919</v>
      </c>
      <c r="H178" s="18">
        <v>2794</v>
      </c>
      <c r="I178" s="18">
        <v>749</v>
      </c>
      <c r="J178" s="19">
        <v>0</v>
      </c>
      <c r="K178" s="19">
        <v>0</v>
      </c>
      <c r="L178" s="18">
        <v>4862</v>
      </c>
      <c r="M178" s="18">
        <v>4862</v>
      </c>
      <c r="N178" s="19">
        <v>0</v>
      </c>
      <c r="O178" s="18">
        <v>4133</v>
      </c>
      <c r="P178" s="18">
        <v>3306</v>
      </c>
    </row>
    <row r="179" spans="1:16" hidden="1" x14ac:dyDescent="0.25">
      <c r="A179" s="11" t="s">
        <v>113</v>
      </c>
      <c r="B179" s="12"/>
      <c r="C179" s="12"/>
      <c r="D179" s="13"/>
      <c r="E179" s="13"/>
      <c r="F179" s="14">
        <v>100</v>
      </c>
      <c r="G179" s="14">
        <v>151</v>
      </c>
      <c r="H179" s="14">
        <v>0</v>
      </c>
      <c r="I179" s="14">
        <v>327</v>
      </c>
      <c r="J179" s="15">
        <v>100</v>
      </c>
      <c r="K179" s="15">
        <v>100</v>
      </c>
      <c r="L179" s="14">
        <v>578</v>
      </c>
      <c r="M179" s="14">
        <v>578</v>
      </c>
      <c r="N179" s="15">
        <v>100</v>
      </c>
      <c r="O179" s="14">
        <v>1081</v>
      </c>
      <c r="P179" s="14">
        <v>578</v>
      </c>
    </row>
    <row r="180" spans="1:16" hidden="1" x14ac:dyDescent="0.25">
      <c r="A180" s="16" t="s">
        <v>113</v>
      </c>
      <c r="B180" s="17" t="s">
        <v>27</v>
      </c>
      <c r="C180" s="17" t="s">
        <v>27</v>
      </c>
      <c r="D180" s="16" t="s">
        <v>28</v>
      </c>
      <c r="E180" s="16" t="s">
        <v>29</v>
      </c>
      <c r="F180" s="18">
        <v>0</v>
      </c>
      <c r="G180" s="18">
        <v>81</v>
      </c>
      <c r="H180" s="18">
        <v>0</v>
      </c>
      <c r="I180" s="18">
        <v>97</v>
      </c>
      <c r="J180" s="19">
        <v>0</v>
      </c>
      <c r="K180" s="19">
        <v>0</v>
      </c>
      <c r="L180" s="18">
        <v>178</v>
      </c>
      <c r="M180" s="18">
        <v>178</v>
      </c>
      <c r="N180" s="19">
        <v>0</v>
      </c>
      <c r="O180" s="18">
        <v>81</v>
      </c>
      <c r="P180" s="18">
        <v>178</v>
      </c>
    </row>
    <row r="181" spans="1:16" hidden="1" x14ac:dyDescent="0.25">
      <c r="A181" s="16" t="s">
        <v>113</v>
      </c>
      <c r="B181" s="17" t="s">
        <v>32</v>
      </c>
      <c r="C181" s="17" t="s">
        <v>33</v>
      </c>
      <c r="D181" s="16" t="s">
        <v>28</v>
      </c>
      <c r="E181" s="16" t="s">
        <v>29</v>
      </c>
      <c r="F181" s="18">
        <v>85</v>
      </c>
      <c r="G181" s="18">
        <v>0</v>
      </c>
      <c r="H181" s="18">
        <v>0</v>
      </c>
      <c r="I181" s="18">
        <v>153</v>
      </c>
      <c r="J181" s="19">
        <v>85</v>
      </c>
      <c r="K181" s="19">
        <v>85</v>
      </c>
      <c r="L181" s="18">
        <v>238</v>
      </c>
      <c r="M181" s="18">
        <v>238</v>
      </c>
      <c r="N181" s="19">
        <v>85</v>
      </c>
      <c r="O181" s="18">
        <v>238</v>
      </c>
      <c r="P181" s="18">
        <v>238</v>
      </c>
    </row>
    <row r="182" spans="1:16" hidden="1" x14ac:dyDescent="0.25">
      <c r="A182" s="16" t="s">
        <v>113</v>
      </c>
      <c r="B182" s="17" t="s">
        <v>32</v>
      </c>
      <c r="C182" s="17" t="s">
        <v>33</v>
      </c>
      <c r="D182" s="16" t="s">
        <v>30</v>
      </c>
      <c r="E182" s="16" t="s">
        <v>31</v>
      </c>
      <c r="F182" s="18">
        <v>15</v>
      </c>
      <c r="G182" s="18">
        <v>0</v>
      </c>
      <c r="H182" s="18">
        <v>0</v>
      </c>
      <c r="I182" s="18">
        <v>77</v>
      </c>
      <c r="J182" s="19">
        <v>15</v>
      </c>
      <c r="K182" s="19">
        <v>15</v>
      </c>
      <c r="L182" s="18">
        <v>92</v>
      </c>
      <c r="M182" s="18">
        <v>92</v>
      </c>
      <c r="N182" s="19">
        <v>15</v>
      </c>
      <c r="O182" s="18">
        <v>92</v>
      </c>
      <c r="P182" s="18">
        <v>92</v>
      </c>
    </row>
    <row r="183" spans="1:16" ht="25.5" hidden="1" x14ac:dyDescent="0.25">
      <c r="A183" s="16" t="s">
        <v>113</v>
      </c>
      <c r="B183" s="17" t="s">
        <v>34</v>
      </c>
      <c r="C183" s="17" t="s">
        <v>35</v>
      </c>
      <c r="D183" s="16" t="s">
        <v>36</v>
      </c>
      <c r="E183" s="16" t="s">
        <v>29</v>
      </c>
      <c r="F183" s="18">
        <v>0</v>
      </c>
      <c r="G183" s="18">
        <v>69</v>
      </c>
      <c r="H183" s="18">
        <v>0</v>
      </c>
      <c r="I183" s="18">
        <v>0</v>
      </c>
      <c r="J183" s="19">
        <v>0</v>
      </c>
      <c r="K183" s="19">
        <v>0</v>
      </c>
      <c r="L183" s="18">
        <v>69</v>
      </c>
      <c r="M183" s="18">
        <v>69</v>
      </c>
      <c r="N183" s="19">
        <v>0</v>
      </c>
      <c r="O183" s="18">
        <v>670</v>
      </c>
      <c r="P183" s="18">
        <v>70</v>
      </c>
    </row>
    <row r="184" spans="1:16" ht="25.5" hidden="1" x14ac:dyDescent="0.25">
      <c r="A184" s="16" t="s">
        <v>113</v>
      </c>
      <c r="B184" s="17" t="s">
        <v>34</v>
      </c>
      <c r="C184" s="17" t="s">
        <v>35</v>
      </c>
      <c r="D184" s="16" t="s">
        <v>36</v>
      </c>
      <c r="E184" s="16" t="s">
        <v>31</v>
      </c>
      <c r="F184" s="18">
        <v>0</v>
      </c>
      <c r="G184" s="18">
        <v>1</v>
      </c>
      <c r="H184" s="18">
        <v>0</v>
      </c>
      <c r="I184" s="18">
        <v>0</v>
      </c>
      <c r="J184" s="19">
        <v>0</v>
      </c>
      <c r="K184" s="19">
        <v>0</v>
      </c>
      <c r="L184" s="18">
        <v>1</v>
      </c>
      <c r="M184" s="18">
        <v>1</v>
      </c>
      <c r="N184" s="19">
        <v>0</v>
      </c>
      <c r="O184" s="18">
        <v>0</v>
      </c>
      <c r="P184" s="18">
        <v>0</v>
      </c>
    </row>
    <row r="185" spans="1:16" hidden="1" x14ac:dyDescent="0.25">
      <c r="A185" s="11" t="s">
        <v>114</v>
      </c>
      <c r="B185" s="12"/>
      <c r="C185" s="12"/>
      <c r="D185" s="13"/>
      <c r="E185" s="13"/>
      <c r="F185" s="14">
        <v>24812</v>
      </c>
      <c r="G185" s="14">
        <v>31604</v>
      </c>
      <c r="H185" s="14">
        <v>31894</v>
      </c>
      <c r="I185" s="14">
        <v>31635</v>
      </c>
      <c r="J185" s="15">
        <v>34573.9</v>
      </c>
      <c r="K185" s="15">
        <v>22731.7</v>
      </c>
      <c r="L185" s="14">
        <v>119945</v>
      </c>
      <c r="M185" s="14">
        <v>119945</v>
      </c>
      <c r="N185" s="15">
        <v>22731.7</v>
      </c>
      <c r="O185" s="14">
        <v>119435</v>
      </c>
      <c r="P185" s="14">
        <v>119539</v>
      </c>
    </row>
    <row r="186" spans="1:16" hidden="1" x14ac:dyDescent="0.25">
      <c r="A186" s="11" t="s">
        <v>115</v>
      </c>
      <c r="B186" s="12"/>
      <c r="C186" s="12"/>
      <c r="D186" s="13"/>
      <c r="E186" s="13"/>
      <c r="F186" s="14">
        <v>24802</v>
      </c>
      <c r="G186" s="14">
        <v>30528</v>
      </c>
      <c r="H186" s="14">
        <v>31339</v>
      </c>
      <c r="I186" s="14">
        <v>31450</v>
      </c>
      <c r="J186" s="15">
        <v>34563.9</v>
      </c>
      <c r="K186" s="15">
        <v>22721.7</v>
      </c>
      <c r="L186" s="14">
        <v>118119</v>
      </c>
      <c r="M186" s="14">
        <v>118119</v>
      </c>
      <c r="N186" s="15">
        <v>22721.7</v>
      </c>
      <c r="O186" s="14">
        <v>117602</v>
      </c>
      <c r="P186" s="14">
        <v>118402</v>
      </c>
    </row>
    <row r="187" spans="1:16" ht="25.5" hidden="1" x14ac:dyDescent="0.25">
      <c r="A187" s="16" t="s">
        <v>115</v>
      </c>
      <c r="B187" s="17" t="s">
        <v>34</v>
      </c>
      <c r="C187" s="17" t="s">
        <v>44</v>
      </c>
      <c r="D187" s="16" t="s">
        <v>36</v>
      </c>
      <c r="E187" s="16" t="s">
        <v>43</v>
      </c>
      <c r="F187" s="18">
        <v>188</v>
      </c>
      <c r="G187" s="18">
        <v>0</v>
      </c>
      <c r="H187" s="18">
        <v>0</v>
      </c>
      <c r="I187" s="18">
        <v>0</v>
      </c>
      <c r="J187" s="19">
        <v>188</v>
      </c>
      <c r="K187" s="19">
        <v>0</v>
      </c>
      <c r="L187" s="18">
        <v>0</v>
      </c>
      <c r="M187" s="18">
        <v>188</v>
      </c>
      <c r="N187" s="19">
        <v>0</v>
      </c>
      <c r="O187" s="18">
        <v>0</v>
      </c>
      <c r="P187" s="18">
        <v>0</v>
      </c>
    </row>
    <row r="188" spans="1:16" ht="25.5" hidden="1" x14ac:dyDescent="0.25">
      <c r="A188" s="16" t="s">
        <v>115</v>
      </c>
      <c r="B188" s="17" t="s">
        <v>34</v>
      </c>
      <c r="C188" s="17" t="s">
        <v>44</v>
      </c>
      <c r="D188" s="16" t="s">
        <v>36</v>
      </c>
      <c r="E188" s="16" t="s">
        <v>112</v>
      </c>
      <c r="F188" s="18">
        <v>0</v>
      </c>
      <c r="G188" s="18">
        <v>10</v>
      </c>
      <c r="H188" s="18">
        <v>25</v>
      </c>
      <c r="I188" s="18">
        <v>10</v>
      </c>
      <c r="J188" s="19">
        <v>10</v>
      </c>
      <c r="K188" s="19">
        <v>0</v>
      </c>
      <c r="L188" s="18">
        <v>45</v>
      </c>
      <c r="M188" s="18">
        <v>45</v>
      </c>
      <c r="N188" s="19">
        <v>0</v>
      </c>
      <c r="O188" s="18">
        <v>38</v>
      </c>
      <c r="P188" s="18">
        <v>30</v>
      </c>
    </row>
    <row r="189" spans="1:16" ht="25.5" hidden="1" x14ac:dyDescent="0.25">
      <c r="A189" s="16" t="s">
        <v>115</v>
      </c>
      <c r="B189" s="17" t="s">
        <v>34</v>
      </c>
      <c r="C189" s="17" t="s">
        <v>44</v>
      </c>
      <c r="D189" s="16" t="s">
        <v>36</v>
      </c>
      <c r="E189" s="16" t="s">
        <v>51</v>
      </c>
      <c r="F189" s="18">
        <v>0</v>
      </c>
      <c r="G189" s="18">
        <v>215</v>
      </c>
      <c r="H189" s="18">
        <v>0</v>
      </c>
      <c r="I189" s="18">
        <v>0</v>
      </c>
      <c r="J189" s="19">
        <v>0</v>
      </c>
      <c r="K189" s="19">
        <v>0</v>
      </c>
      <c r="L189" s="18">
        <v>215</v>
      </c>
      <c r="M189" s="18">
        <v>215</v>
      </c>
      <c r="N189" s="19">
        <v>0</v>
      </c>
      <c r="O189" s="18">
        <v>0</v>
      </c>
      <c r="P189" s="18">
        <v>0</v>
      </c>
    </row>
    <row r="190" spans="1:16" ht="25.5" hidden="1" x14ac:dyDescent="0.25">
      <c r="A190" s="16" t="s">
        <v>115</v>
      </c>
      <c r="B190" s="17" t="s">
        <v>34</v>
      </c>
      <c r="C190" s="17" t="s">
        <v>116</v>
      </c>
      <c r="D190" s="16" t="s">
        <v>36</v>
      </c>
      <c r="E190" s="16" t="s">
        <v>43</v>
      </c>
      <c r="F190" s="18">
        <v>0</v>
      </c>
      <c r="G190" s="18">
        <v>0</v>
      </c>
      <c r="H190" s="18">
        <v>6</v>
      </c>
      <c r="I190" s="18">
        <v>16</v>
      </c>
      <c r="J190" s="19">
        <v>0</v>
      </c>
      <c r="K190" s="19">
        <v>0</v>
      </c>
      <c r="L190" s="18">
        <v>0</v>
      </c>
      <c r="M190" s="18">
        <v>22</v>
      </c>
      <c r="N190" s="19">
        <v>0</v>
      </c>
      <c r="O190" s="18">
        <v>0</v>
      </c>
      <c r="P190" s="18">
        <v>0</v>
      </c>
    </row>
    <row r="191" spans="1:16" ht="25.5" hidden="1" x14ac:dyDescent="0.25">
      <c r="A191" s="16" t="s">
        <v>115</v>
      </c>
      <c r="B191" s="17" t="s">
        <v>34</v>
      </c>
      <c r="C191" s="17" t="s">
        <v>116</v>
      </c>
      <c r="D191" s="16" t="s">
        <v>36</v>
      </c>
      <c r="E191" s="16" t="s">
        <v>112</v>
      </c>
      <c r="F191" s="18">
        <v>27</v>
      </c>
      <c r="G191" s="18">
        <v>0</v>
      </c>
      <c r="H191" s="18">
        <v>0</v>
      </c>
      <c r="I191" s="18">
        <v>0</v>
      </c>
      <c r="J191" s="19">
        <v>27</v>
      </c>
      <c r="K191" s="19">
        <v>0</v>
      </c>
      <c r="L191" s="18">
        <v>27</v>
      </c>
      <c r="M191" s="18">
        <v>27</v>
      </c>
      <c r="N191" s="19">
        <v>0</v>
      </c>
      <c r="O191" s="18">
        <v>23</v>
      </c>
      <c r="P191" s="18">
        <v>18</v>
      </c>
    </row>
    <row r="192" spans="1:16" ht="25.5" hidden="1" x14ac:dyDescent="0.25">
      <c r="A192" s="16" t="s">
        <v>115</v>
      </c>
      <c r="B192" s="17" t="s">
        <v>34</v>
      </c>
      <c r="C192" s="17" t="s">
        <v>116</v>
      </c>
      <c r="D192" s="16" t="s">
        <v>36</v>
      </c>
      <c r="E192" s="16" t="s">
        <v>51</v>
      </c>
      <c r="F192" s="18">
        <v>0</v>
      </c>
      <c r="G192" s="18">
        <v>45</v>
      </c>
      <c r="H192" s="18">
        <v>80</v>
      </c>
      <c r="I192" s="18">
        <v>0</v>
      </c>
      <c r="J192" s="19">
        <v>0</v>
      </c>
      <c r="K192" s="19">
        <v>0</v>
      </c>
      <c r="L192" s="18">
        <v>125</v>
      </c>
      <c r="M192" s="18">
        <v>125</v>
      </c>
      <c r="N192" s="19">
        <v>0</v>
      </c>
      <c r="O192" s="18">
        <v>0</v>
      </c>
      <c r="P192" s="18">
        <v>0</v>
      </c>
    </row>
    <row r="193" spans="1:16" ht="25.5" hidden="1" x14ac:dyDescent="0.25">
      <c r="A193" s="16" t="s">
        <v>115</v>
      </c>
      <c r="B193" s="17" t="s">
        <v>34</v>
      </c>
      <c r="C193" s="17" t="s">
        <v>45</v>
      </c>
      <c r="D193" s="16" t="s">
        <v>36</v>
      </c>
      <c r="E193" s="16" t="s">
        <v>112</v>
      </c>
      <c r="F193" s="18">
        <v>0</v>
      </c>
      <c r="G193" s="18">
        <v>0</v>
      </c>
      <c r="H193" s="18">
        <v>27</v>
      </c>
      <c r="I193" s="18">
        <v>20</v>
      </c>
      <c r="J193" s="19">
        <v>0</v>
      </c>
      <c r="K193" s="19">
        <v>0</v>
      </c>
      <c r="L193" s="18">
        <v>47</v>
      </c>
      <c r="M193" s="18">
        <v>47</v>
      </c>
      <c r="N193" s="19">
        <v>0</v>
      </c>
      <c r="O193" s="18">
        <v>40</v>
      </c>
      <c r="P193" s="18">
        <v>32</v>
      </c>
    </row>
    <row r="194" spans="1:16" ht="25.5" hidden="1" x14ac:dyDescent="0.25">
      <c r="A194" s="16" t="s">
        <v>115</v>
      </c>
      <c r="B194" s="17" t="s">
        <v>34</v>
      </c>
      <c r="C194" s="17" t="s">
        <v>45</v>
      </c>
      <c r="D194" s="16" t="s">
        <v>36</v>
      </c>
      <c r="E194" s="16" t="s">
        <v>51</v>
      </c>
      <c r="F194" s="18">
        <v>0</v>
      </c>
      <c r="G194" s="18">
        <v>125</v>
      </c>
      <c r="H194" s="18">
        <v>0</v>
      </c>
      <c r="I194" s="18">
        <v>0</v>
      </c>
      <c r="J194" s="19">
        <v>125</v>
      </c>
      <c r="K194" s="19">
        <v>0</v>
      </c>
      <c r="L194" s="18">
        <v>125</v>
      </c>
      <c r="M194" s="18">
        <v>125</v>
      </c>
      <c r="N194" s="19">
        <v>0</v>
      </c>
      <c r="O194" s="18">
        <v>0</v>
      </c>
      <c r="P194" s="18">
        <v>0</v>
      </c>
    </row>
    <row r="195" spans="1:16" ht="25.5" hidden="1" x14ac:dyDescent="0.25">
      <c r="A195" s="16" t="s">
        <v>115</v>
      </c>
      <c r="B195" s="17" t="s">
        <v>34</v>
      </c>
      <c r="C195" s="17" t="s">
        <v>37</v>
      </c>
      <c r="D195" s="16" t="s">
        <v>36</v>
      </c>
      <c r="E195" s="16" t="s">
        <v>43</v>
      </c>
      <c r="F195" s="18">
        <v>0</v>
      </c>
      <c r="G195" s="18">
        <v>0</v>
      </c>
      <c r="H195" s="18">
        <v>35</v>
      </c>
      <c r="I195" s="18">
        <v>0</v>
      </c>
      <c r="J195" s="19">
        <v>0</v>
      </c>
      <c r="K195" s="19">
        <v>0</v>
      </c>
      <c r="L195" s="18">
        <v>0</v>
      </c>
      <c r="M195" s="18">
        <v>35</v>
      </c>
      <c r="N195" s="19">
        <v>0</v>
      </c>
      <c r="O195" s="18">
        <v>0</v>
      </c>
      <c r="P195" s="18">
        <v>0</v>
      </c>
    </row>
    <row r="196" spans="1:16" ht="25.5" hidden="1" x14ac:dyDescent="0.25">
      <c r="A196" s="16" t="s">
        <v>115</v>
      </c>
      <c r="B196" s="17" t="s">
        <v>34</v>
      </c>
      <c r="C196" s="17" t="s">
        <v>37</v>
      </c>
      <c r="D196" s="16" t="s">
        <v>36</v>
      </c>
      <c r="E196" s="16" t="s">
        <v>51</v>
      </c>
      <c r="F196" s="18">
        <v>0</v>
      </c>
      <c r="G196" s="18">
        <v>100</v>
      </c>
      <c r="H196" s="18">
        <v>290</v>
      </c>
      <c r="I196" s="18">
        <v>0</v>
      </c>
      <c r="J196" s="19">
        <v>0</v>
      </c>
      <c r="K196" s="19">
        <v>0</v>
      </c>
      <c r="L196" s="18">
        <v>390</v>
      </c>
      <c r="M196" s="18">
        <v>390</v>
      </c>
      <c r="N196" s="19">
        <v>0</v>
      </c>
      <c r="O196" s="18">
        <v>0</v>
      </c>
      <c r="P196" s="18">
        <v>0</v>
      </c>
    </row>
    <row r="197" spans="1:16" ht="25.5" hidden="1" x14ac:dyDescent="0.25">
      <c r="A197" s="16" t="s">
        <v>115</v>
      </c>
      <c r="B197" s="17" t="s">
        <v>34</v>
      </c>
      <c r="C197" s="17" t="s">
        <v>47</v>
      </c>
      <c r="D197" s="16" t="s">
        <v>36</v>
      </c>
      <c r="E197" s="16" t="s">
        <v>43</v>
      </c>
      <c r="F197" s="18">
        <v>50</v>
      </c>
      <c r="G197" s="18">
        <v>10</v>
      </c>
      <c r="H197" s="18">
        <v>10</v>
      </c>
      <c r="I197" s="18">
        <v>0</v>
      </c>
      <c r="J197" s="19">
        <v>0</v>
      </c>
      <c r="K197" s="19">
        <v>0</v>
      </c>
      <c r="L197" s="18">
        <v>0</v>
      </c>
      <c r="M197" s="18">
        <v>70</v>
      </c>
      <c r="N197" s="19">
        <v>0</v>
      </c>
      <c r="O197" s="18">
        <v>0</v>
      </c>
      <c r="P197" s="18">
        <v>0</v>
      </c>
    </row>
    <row r="198" spans="1:16" ht="25.5" hidden="1" x14ac:dyDescent="0.25">
      <c r="A198" s="16" t="s">
        <v>115</v>
      </c>
      <c r="B198" s="17" t="s">
        <v>34</v>
      </c>
      <c r="C198" s="17" t="s">
        <v>47</v>
      </c>
      <c r="D198" s="16" t="s">
        <v>36</v>
      </c>
      <c r="E198" s="16" t="s">
        <v>51</v>
      </c>
      <c r="F198" s="18">
        <v>0</v>
      </c>
      <c r="G198" s="18">
        <v>110</v>
      </c>
      <c r="H198" s="18">
        <v>0</v>
      </c>
      <c r="I198" s="18">
        <v>0</v>
      </c>
      <c r="J198" s="19">
        <v>0</v>
      </c>
      <c r="K198" s="19">
        <v>0</v>
      </c>
      <c r="L198" s="18">
        <v>110</v>
      </c>
      <c r="M198" s="18">
        <v>110</v>
      </c>
      <c r="N198" s="19">
        <v>0</v>
      </c>
      <c r="O198" s="18">
        <v>0</v>
      </c>
      <c r="P198" s="18">
        <v>0</v>
      </c>
    </row>
    <row r="199" spans="1:16" ht="38.25" hidden="1" x14ac:dyDescent="0.25">
      <c r="A199" s="16" t="s">
        <v>115</v>
      </c>
      <c r="B199" s="17" t="s">
        <v>100</v>
      </c>
      <c r="C199" s="17" t="s">
        <v>44</v>
      </c>
      <c r="D199" s="16" t="s">
        <v>36</v>
      </c>
      <c r="E199" s="16" t="s">
        <v>58</v>
      </c>
      <c r="F199" s="18">
        <v>3030</v>
      </c>
      <c r="G199" s="18">
        <v>3636</v>
      </c>
      <c r="H199" s="18">
        <v>3636</v>
      </c>
      <c r="I199" s="18">
        <v>4242</v>
      </c>
      <c r="J199" s="19">
        <v>4085</v>
      </c>
      <c r="K199" s="19">
        <v>2885</v>
      </c>
      <c r="L199" s="18">
        <v>14544</v>
      </c>
      <c r="M199" s="18">
        <v>14544</v>
      </c>
      <c r="N199" s="19">
        <v>2885</v>
      </c>
      <c r="O199" s="18">
        <v>15288</v>
      </c>
      <c r="P199" s="18">
        <v>15857</v>
      </c>
    </row>
    <row r="200" spans="1:16" ht="38.25" hidden="1" x14ac:dyDescent="0.25">
      <c r="A200" s="16" t="s">
        <v>115</v>
      </c>
      <c r="B200" s="17" t="s">
        <v>100</v>
      </c>
      <c r="C200" s="17" t="s">
        <v>44</v>
      </c>
      <c r="D200" s="16" t="s">
        <v>36</v>
      </c>
      <c r="E200" s="16" t="s">
        <v>60</v>
      </c>
      <c r="F200" s="18">
        <v>0</v>
      </c>
      <c r="G200" s="18">
        <v>2</v>
      </c>
      <c r="H200" s="18">
        <v>0</v>
      </c>
      <c r="I200" s="18">
        <v>3</v>
      </c>
      <c r="J200" s="19">
        <v>2</v>
      </c>
      <c r="K200" s="19">
        <v>0</v>
      </c>
      <c r="L200" s="18">
        <v>5</v>
      </c>
      <c r="M200" s="18">
        <v>5</v>
      </c>
      <c r="N200" s="19">
        <v>0</v>
      </c>
      <c r="O200" s="18">
        <v>5</v>
      </c>
      <c r="P200" s="18">
        <v>4</v>
      </c>
    </row>
    <row r="201" spans="1:16" ht="38.25" hidden="1" x14ac:dyDescent="0.25">
      <c r="A201" s="16" t="s">
        <v>115</v>
      </c>
      <c r="B201" s="17" t="s">
        <v>100</v>
      </c>
      <c r="C201" s="17" t="s">
        <v>44</v>
      </c>
      <c r="D201" s="16" t="s">
        <v>36</v>
      </c>
      <c r="E201" s="16" t="s">
        <v>62</v>
      </c>
      <c r="F201" s="18">
        <v>915</v>
      </c>
      <c r="G201" s="18">
        <v>1098</v>
      </c>
      <c r="H201" s="18">
        <v>1098</v>
      </c>
      <c r="I201" s="18">
        <v>1281</v>
      </c>
      <c r="J201" s="19">
        <v>1130</v>
      </c>
      <c r="K201" s="19">
        <v>730</v>
      </c>
      <c r="L201" s="18">
        <v>4392</v>
      </c>
      <c r="M201" s="18">
        <v>4392</v>
      </c>
      <c r="N201" s="19">
        <v>730</v>
      </c>
      <c r="O201" s="18">
        <v>4617</v>
      </c>
      <c r="P201" s="18">
        <v>4789</v>
      </c>
    </row>
    <row r="202" spans="1:16" ht="38.25" hidden="1" x14ac:dyDescent="0.25">
      <c r="A202" s="16" t="s">
        <v>115</v>
      </c>
      <c r="B202" s="17" t="s">
        <v>100</v>
      </c>
      <c r="C202" s="17" t="s">
        <v>44</v>
      </c>
      <c r="D202" s="16" t="s">
        <v>36</v>
      </c>
      <c r="E202" s="16" t="s">
        <v>67</v>
      </c>
      <c r="F202" s="18">
        <v>3</v>
      </c>
      <c r="G202" s="18">
        <v>6</v>
      </c>
      <c r="H202" s="18">
        <v>0</v>
      </c>
      <c r="I202" s="18">
        <v>17</v>
      </c>
      <c r="J202" s="19">
        <v>9</v>
      </c>
      <c r="K202" s="19">
        <v>3</v>
      </c>
      <c r="L202" s="18">
        <v>26</v>
      </c>
      <c r="M202" s="18">
        <v>26</v>
      </c>
      <c r="N202" s="19">
        <v>3</v>
      </c>
      <c r="O202" s="18">
        <v>23</v>
      </c>
      <c r="P202" s="18">
        <v>18</v>
      </c>
    </row>
    <row r="203" spans="1:16" ht="38.25" hidden="1" x14ac:dyDescent="0.25">
      <c r="A203" s="16" t="s">
        <v>115</v>
      </c>
      <c r="B203" s="17" t="s">
        <v>100</v>
      </c>
      <c r="C203" s="17" t="s">
        <v>44</v>
      </c>
      <c r="D203" s="16" t="s">
        <v>36</v>
      </c>
      <c r="E203" s="16" t="s">
        <v>117</v>
      </c>
      <c r="F203" s="18">
        <v>50</v>
      </c>
      <c r="G203" s="18">
        <v>200</v>
      </c>
      <c r="H203" s="18">
        <v>200</v>
      </c>
      <c r="I203" s="18">
        <v>72</v>
      </c>
      <c r="J203" s="19">
        <v>100</v>
      </c>
      <c r="K203" s="19">
        <v>0</v>
      </c>
      <c r="L203" s="18">
        <v>522</v>
      </c>
      <c r="M203" s="18">
        <v>522</v>
      </c>
      <c r="N203" s="19">
        <v>0</v>
      </c>
      <c r="O203" s="18">
        <v>444</v>
      </c>
      <c r="P203" s="18">
        <v>377</v>
      </c>
    </row>
    <row r="204" spans="1:16" ht="38.25" hidden="1" x14ac:dyDescent="0.25">
      <c r="A204" s="16" t="s">
        <v>115</v>
      </c>
      <c r="B204" s="17" t="s">
        <v>100</v>
      </c>
      <c r="C204" s="17" t="s">
        <v>44</v>
      </c>
      <c r="D204" s="16" t="s">
        <v>36</v>
      </c>
      <c r="E204" s="16" t="s">
        <v>29</v>
      </c>
      <c r="F204" s="18">
        <v>9</v>
      </c>
      <c r="G204" s="18">
        <v>37</v>
      </c>
      <c r="H204" s="18">
        <v>137</v>
      </c>
      <c r="I204" s="18">
        <v>23</v>
      </c>
      <c r="J204" s="19">
        <v>46</v>
      </c>
      <c r="K204" s="19">
        <v>9</v>
      </c>
      <c r="L204" s="18">
        <v>394</v>
      </c>
      <c r="M204" s="18">
        <v>206</v>
      </c>
      <c r="N204" s="19">
        <v>9</v>
      </c>
      <c r="O204" s="18">
        <v>276</v>
      </c>
      <c r="P204" s="18">
        <v>194</v>
      </c>
    </row>
    <row r="205" spans="1:16" ht="38.25" hidden="1" x14ac:dyDescent="0.25">
      <c r="A205" s="16" t="s">
        <v>115</v>
      </c>
      <c r="B205" s="17" t="s">
        <v>100</v>
      </c>
      <c r="C205" s="17" t="s">
        <v>44</v>
      </c>
      <c r="D205" s="16" t="s">
        <v>36</v>
      </c>
      <c r="E205" s="16" t="s">
        <v>87</v>
      </c>
      <c r="F205" s="18">
        <v>0</v>
      </c>
      <c r="G205" s="18">
        <v>49</v>
      </c>
      <c r="H205" s="18">
        <v>0</v>
      </c>
      <c r="I205" s="18">
        <v>55</v>
      </c>
      <c r="J205" s="19">
        <v>49</v>
      </c>
      <c r="K205" s="19">
        <v>0</v>
      </c>
      <c r="L205" s="18">
        <v>104</v>
      </c>
      <c r="M205" s="18">
        <v>104</v>
      </c>
      <c r="N205" s="19">
        <v>0</v>
      </c>
      <c r="O205" s="18">
        <v>94</v>
      </c>
      <c r="P205" s="18">
        <v>75</v>
      </c>
    </row>
    <row r="206" spans="1:16" ht="38.25" hidden="1" x14ac:dyDescent="0.25">
      <c r="A206" s="16" t="s">
        <v>115</v>
      </c>
      <c r="B206" s="17" t="s">
        <v>100</v>
      </c>
      <c r="C206" s="17" t="s">
        <v>44</v>
      </c>
      <c r="D206" s="16" t="s">
        <v>36</v>
      </c>
      <c r="E206" s="16" t="s">
        <v>46</v>
      </c>
      <c r="F206" s="18">
        <v>7</v>
      </c>
      <c r="G206" s="18">
        <v>12</v>
      </c>
      <c r="H206" s="18">
        <v>4</v>
      </c>
      <c r="I206" s="18">
        <v>7</v>
      </c>
      <c r="J206" s="19">
        <v>19</v>
      </c>
      <c r="K206" s="19">
        <v>7</v>
      </c>
      <c r="L206" s="18">
        <v>30</v>
      </c>
      <c r="M206" s="18">
        <v>30</v>
      </c>
      <c r="N206" s="19">
        <v>7</v>
      </c>
      <c r="O206" s="18">
        <v>30</v>
      </c>
      <c r="P206" s="18">
        <v>30</v>
      </c>
    </row>
    <row r="207" spans="1:16" ht="38.25" hidden="1" x14ac:dyDescent="0.25">
      <c r="A207" s="16" t="s">
        <v>115</v>
      </c>
      <c r="B207" s="17" t="s">
        <v>100</v>
      </c>
      <c r="C207" s="17" t="s">
        <v>44</v>
      </c>
      <c r="D207" s="16" t="s">
        <v>36</v>
      </c>
      <c r="E207" s="16" t="s">
        <v>31</v>
      </c>
      <c r="F207" s="18">
        <v>20</v>
      </c>
      <c r="G207" s="18">
        <v>103</v>
      </c>
      <c r="H207" s="18">
        <v>50</v>
      </c>
      <c r="I207" s="18">
        <v>22</v>
      </c>
      <c r="J207" s="19">
        <v>123</v>
      </c>
      <c r="K207" s="19">
        <v>20</v>
      </c>
      <c r="L207" s="18">
        <v>195</v>
      </c>
      <c r="M207" s="18">
        <v>195</v>
      </c>
      <c r="N207" s="19">
        <v>20</v>
      </c>
      <c r="O207" s="18">
        <v>195</v>
      </c>
      <c r="P207" s="18">
        <v>195</v>
      </c>
    </row>
    <row r="208" spans="1:16" ht="38.25" hidden="1" x14ac:dyDescent="0.25">
      <c r="A208" s="16" t="s">
        <v>115</v>
      </c>
      <c r="B208" s="17" t="s">
        <v>100</v>
      </c>
      <c r="C208" s="17" t="s">
        <v>116</v>
      </c>
      <c r="D208" s="16" t="s">
        <v>36</v>
      </c>
      <c r="E208" s="16" t="s">
        <v>58</v>
      </c>
      <c r="F208" s="18">
        <v>655</v>
      </c>
      <c r="G208" s="18">
        <v>754</v>
      </c>
      <c r="H208" s="18">
        <v>974</v>
      </c>
      <c r="I208" s="18">
        <v>961</v>
      </c>
      <c r="J208" s="19">
        <v>930</v>
      </c>
      <c r="K208" s="19">
        <v>655</v>
      </c>
      <c r="L208" s="18">
        <v>3344</v>
      </c>
      <c r="M208" s="18">
        <v>3344</v>
      </c>
      <c r="N208" s="19">
        <v>655</v>
      </c>
      <c r="O208" s="18">
        <v>3516</v>
      </c>
      <c r="P208" s="18">
        <v>3660</v>
      </c>
    </row>
    <row r="209" spans="1:16" ht="38.25" hidden="1" x14ac:dyDescent="0.25">
      <c r="A209" s="16" t="s">
        <v>115</v>
      </c>
      <c r="B209" s="17" t="s">
        <v>100</v>
      </c>
      <c r="C209" s="17" t="s">
        <v>116</v>
      </c>
      <c r="D209" s="16" t="s">
        <v>36</v>
      </c>
      <c r="E209" s="16" t="s">
        <v>60</v>
      </c>
      <c r="F209" s="18">
        <v>0</v>
      </c>
      <c r="G209" s="18">
        <v>1</v>
      </c>
      <c r="H209" s="18">
        <v>1</v>
      </c>
      <c r="I209" s="18">
        <v>0</v>
      </c>
      <c r="J209" s="19">
        <v>0</v>
      </c>
      <c r="K209" s="19">
        <v>0</v>
      </c>
      <c r="L209" s="18">
        <v>2</v>
      </c>
      <c r="M209" s="18">
        <v>2</v>
      </c>
      <c r="N209" s="19">
        <v>0</v>
      </c>
      <c r="O209" s="18">
        <v>2</v>
      </c>
      <c r="P209" s="18">
        <v>2</v>
      </c>
    </row>
    <row r="210" spans="1:16" ht="38.25" hidden="1" x14ac:dyDescent="0.25">
      <c r="A210" s="16" t="s">
        <v>115</v>
      </c>
      <c r="B210" s="17" t="s">
        <v>100</v>
      </c>
      <c r="C210" s="17" t="s">
        <v>116</v>
      </c>
      <c r="D210" s="16" t="s">
        <v>36</v>
      </c>
      <c r="E210" s="16" t="s">
        <v>62</v>
      </c>
      <c r="F210" s="18">
        <v>206</v>
      </c>
      <c r="G210" s="18">
        <v>243</v>
      </c>
      <c r="H210" s="18">
        <v>285</v>
      </c>
      <c r="I210" s="18">
        <v>275</v>
      </c>
      <c r="J210" s="19">
        <v>291</v>
      </c>
      <c r="K210" s="19">
        <v>206</v>
      </c>
      <c r="L210" s="18">
        <v>1009</v>
      </c>
      <c r="M210" s="18">
        <v>1009</v>
      </c>
      <c r="N210" s="19">
        <v>206</v>
      </c>
      <c r="O210" s="18">
        <v>1062</v>
      </c>
      <c r="P210" s="18">
        <v>1106</v>
      </c>
    </row>
    <row r="211" spans="1:16" ht="38.25" hidden="1" x14ac:dyDescent="0.25">
      <c r="A211" s="16" t="s">
        <v>115</v>
      </c>
      <c r="B211" s="17" t="s">
        <v>100</v>
      </c>
      <c r="C211" s="17" t="s">
        <v>116</v>
      </c>
      <c r="D211" s="16" t="s">
        <v>36</v>
      </c>
      <c r="E211" s="16" t="s">
        <v>67</v>
      </c>
      <c r="F211" s="18">
        <v>0</v>
      </c>
      <c r="G211" s="18">
        <v>5</v>
      </c>
      <c r="H211" s="18">
        <v>4</v>
      </c>
      <c r="I211" s="18">
        <v>0</v>
      </c>
      <c r="J211" s="19">
        <v>0</v>
      </c>
      <c r="K211" s="19">
        <v>0</v>
      </c>
      <c r="L211" s="18">
        <v>9</v>
      </c>
      <c r="M211" s="18">
        <v>9</v>
      </c>
      <c r="N211" s="19">
        <v>0</v>
      </c>
      <c r="O211" s="18">
        <v>8</v>
      </c>
      <c r="P211" s="18">
        <v>6</v>
      </c>
    </row>
    <row r="212" spans="1:16" ht="38.25" hidden="1" x14ac:dyDescent="0.25">
      <c r="A212" s="16" t="s">
        <v>115</v>
      </c>
      <c r="B212" s="17" t="s">
        <v>100</v>
      </c>
      <c r="C212" s="17" t="s">
        <v>116</v>
      </c>
      <c r="D212" s="16" t="s">
        <v>36</v>
      </c>
      <c r="E212" s="16" t="s">
        <v>82</v>
      </c>
      <c r="F212" s="18">
        <v>14</v>
      </c>
      <c r="G212" s="18">
        <v>0</v>
      </c>
      <c r="H212" s="18">
        <v>45</v>
      </c>
      <c r="I212" s="18">
        <v>0</v>
      </c>
      <c r="J212" s="19">
        <v>14</v>
      </c>
      <c r="K212" s="19">
        <v>4</v>
      </c>
      <c r="L212" s="18">
        <v>59</v>
      </c>
      <c r="M212" s="18">
        <v>59</v>
      </c>
      <c r="N212" s="19">
        <v>4</v>
      </c>
      <c r="O212" s="18">
        <v>60</v>
      </c>
      <c r="P212" s="18">
        <v>60</v>
      </c>
    </row>
    <row r="213" spans="1:16" ht="38.25" hidden="1" x14ac:dyDescent="0.25">
      <c r="A213" s="16" t="s">
        <v>115</v>
      </c>
      <c r="B213" s="17" t="s">
        <v>100</v>
      </c>
      <c r="C213" s="17" t="s">
        <v>116</v>
      </c>
      <c r="D213" s="16" t="s">
        <v>36</v>
      </c>
      <c r="E213" s="16" t="s">
        <v>118</v>
      </c>
      <c r="F213" s="18">
        <v>0</v>
      </c>
      <c r="G213" s="18">
        <v>0</v>
      </c>
      <c r="H213" s="18">
        <v>25</v>
      </c>
      <c r="I213" s="18">
        <v>0</v>
      </c>
      <c r="J213" s="19">
        <v>0</v>
      </c>
      <c r="K213" s="19">
        <v>0</v>
      </c>
      <c r="L213" s="18">
        <v>25</v>
      </c>
      <c r="M213" s="18">
        <v>25</v>
      </c>
      <c r="N213" s="19">
        <v>0</v>
      </c>
      <c r="O213" s="18">
        <v>20</v>
      </c>
      <c r="P213" s="18">
        <v>15</v>
      </c>
    </row>
    <row r="214" spans="1:16" ht="38.25" hidden="1" x14ac:dyDescent="0.25">
      <c r="A214" s="16" t="s">
        <v>115</v>
      </c>
      <c r="B214" s="17" t="s">
        <v>100</v>
      </c>
      <c r="C214" s="17" t="s">
        <v>116</v>
      </c>
      <c r="D214" s="16" t="s">
        <v>36</v>
      </c>
      <c r="E214" s="16" t="s">
        <v>117</v>
      </c>
      <c r="F214" s="18">
        <v>80</v>
      </c>
      <c r="G214" s="18">
        <v>0</v>
      </c>
      <c r="H214" s="18">
        <v>56</v>
      </c>
      <c r="I214" s="18">
        <v>75</v>
      </c>
      <c r="J214" s="19">
        <v>80</v>
      </c>
      <c r="K214" s="19">
        <v>80</v>
      </c>
      <c r="L214" s="18">
        <v>211</v>
      </c>
      <c r="M214" s="18">
        <v>211</v>
      </c>
      <c r="N214" s="19">
        <v>80</v>
      </c>
      <c r="O214" s="18">
        <v>179</v>
      </c>
      <c r="P214" s="18">
        <v>152</v>
      </c>
    </row>
    <row r="215" spans="1:16" ht="38.25" hidden="1" x14ac:dyDescent="0.25">
      <c r="A215" s="16" t="s">
        <v>115</v>
      </c>
      <c r="B215" s="17" t="s">
        <v>100</v>
      </c>
      <c r="C215" s="17" t="s">
        <v>116</v>
      </c>
      <c r="D215" s="16" t="s">
        <v>36</v>
      </c>
      <c r="E215" s="16" t="s">
        <v>29</v>
      </c>
      <c r="F215" s="18">
        <v>23</v>
      </c>
      <c r="G215" s="18">
        <v>122</v>
      </c>
      <c r="H215" s="18">
        <v>209</v>
      </c>
      <c r="I215" s="18">
        <v>84</v>
      </c>
      <c r="J215" s="19">
        <v>60</v>
      </c>
      <c r="K215" s="19">
        <v>23</v>
      </c>
      <c r="L215" s="18">
        <v>460</v>
      </c>
      <c r="M215" s="18">
        <v>438</v>
      </c>
      <c r="N215" s="19">
        <v>23</v>
      </c>
      <c r="O215" s="18">
        <v>339</v>
      </c>
      <c r="P215" s="18">
        <v>276</v>
      </c>
    </row>
    <row r="216" spans="1:16" ht="38.25" hidden="1" x14ac:dyDescent="0.25">
      <c r="A216" s="16" t="s">
        <v>115</v>
      </c>
      <c r="B216" s="17" t="s">
        <v>100</v>
      </c>
      <c r="C216" s="17" t="s">
        <v>116</v>
      </c>
      <c r="D216" s="16" t="s">
        <v>36</v>
      </c>
      <c r="E216" s="16" t="s">
        <v>86</v>
      </c>
      <c r="F216" s="18">
        <v>30</v>
      </c>
      <c r="G216" s="18">
        <v>0</v>
      </c>
      <c r="H216" s="18">
        <v>0</v>
      </c>
      <c r="I216" s="18">
        <v>0</v>
      </c>
      <c r="J216" s="19">
        <v>30</v>
      </c>
      <c r="K216" s="19">
        <v>30</v>
      </c>
      <c r="L216" s="18">
        <v>30</v>
      </c>
      <c r="M216" s="18">
        <v>30</v>
      </c>
      <c r="N216" s="19">
        <v>30</v>
      </c>
      <c r="O216" s="18">
        <v>27</v>
      </c>
      <c r="P216" s="18">
        <v>22</v>
      </c>
    </row>
    <row r="217" spans="1:16" ht="38.25" hidden="1" x14ac:dyDescent="0.25">
      <c r="A217" s="16" t="s">
        <v>115</v>
      </c>
      <c r="B217" s="17" t="s">
        <v>100</v>
      </c>
      <c r="C217" s="17" t="s">
        <v>116</v>
      </c>
      <c r="D217" s="16" t="s">
        <v>36</v>
      </c>
      <c r="E217" s="16" t="s">
        <v>87</v>
      </c>
      <c r="F217" s="18">
        <v>0</v>
      </c>
      <c r="G217" s="18">
        <v>4</v>
      </c>
      <c r="H217" s="18">
        <v>4</v>
      </c>
      <c r="I217" s="18">
        <v>0</v>
      </c>
      <c r="J217" s="19">
        <v>0</v>
      </c>
      <c r="K217" s="19">
        <v>0</v>
      </c>
      <c r="L217" s="18">
        <v>8</v>
      </c>
      <c r="M217" s="18">
        <v>8</v>
      </c>
      <c r="N217" s="19">
        <v>0</v>
      </c>
      <c r="O217" s="18">
        <v>7</v>
      </c>
      <c r="P217" s="18">
        <v>6</v>
      </c>
    </row>
    <row r="218" spans="1:16" ht="38.25" hidden="1" x14ac:dyDescent="0.25">
      <c r="A218" s="16" t="s">
        <v>115</v>
      </c>
      <c r="B218" s="17" t="s">
        <v>100</v>
      </c>
      <c r="C218" s="17" t="s">
        <v>116</v>
      </c>
      <c r="D218" s="16" t="s">
        <v>36</v>
      </c>
      <c r="E218" s="16" t="s">
        <v>46</v>
      </c>
      <c r="F218" s="18">
        <v>0</v>
      </c>
      <c r="G218" s="18">
        <v>0</v>
      </c>
      <c r="H218" s="18">
        <v>0</v>
      </c>
      <c r="I218" s="18">
        <v>10</v>
      </c>
      <c r="J218" s="19">
        <v>0</v>
      </c>
      <c r="K218" s="19">
        <v>0</v>
      </c>
      <c r="L218" s="18">
        <v>10</v>
      </c>
      <c r="M218" s="18">
        <v>10</v>
      </c>
      <c r="N218" s="19">
        <v>0</v>
      </c>
      <c r="O218" s="18">
        <v>10</v>
      </c>
      <c r="P218" s="18">
        <v>10</v>
      </c>
    </row>
    <row r="219" spans="1:16" ht="38.25" hidden="1" x14ac:dyDescent="0.25">
      <c r="A219" s="16" t="s">
        <v>115</v>
      </c>
      <c r="B219" s="17" t="s">
        <v>100</v>
      </c>
      <c r="C219" s="17" t="s">
        <v>116</v>
      </c>
      <c r="D219" s="16" t="s">
        <v>36</v>
      </c>
      <c r="E219" s="16" t="s">
        <v>31</v>
      </c>
      <c r="F219" s="18">
        <v>12</v>
      </c>
      <c r="G219" s="18">
        <v>13</v>
      </c>
      <c r="H219" s="18">
        <v>20</v>
      </c>
      <c r="I219" s="18">
        <v>4</v>
      </c>
      <c r="J219" s="19">
        <v>25</v>
      </c>
      <c r="K219" s="19">
        <v>5</v>
      </c>
      <c r="L219" s="18">
        <v>49</v>
      </c>
      <c r="M219" s="18">
        <v>49</v>
      </c>
      <c r="N219" s="19">
        <v>5</v>
      </c>
      <c r="O219" s="18">
        <v>49</v>
      </c>
      <c r="P219" s="18">
        <v>49</v>
      </c>
    </row>
    <row r="220" spans="1:16" ht="38.25" hidden="1" x14ac:dyDescent="0.25">
      <c r="A220" s="16" t="s">
        <v>115</v>
      </c>
      <c r="B220" s="17" t="s">
        <v>100</v>
      </c>
      <c r="C220" s="17" t="s">
        <v>45</v>
      </c>
      <c r="D220" s="16" t="s">
        <v>36</v>
      </c>
      <c r="E220" s="16" t="s">
        <v>58</v>
      </c>
      <c r="F220" s="18">
        <v>1209</v>
      </c>
      <c r="G220" s="18">
        <v>1615</v>
      </c>
      <c r="H220" s="18">
        <v>1639</v>
      </c>
      <c r="I220" s="18">
        <v>1840</v>
      </c>
      <c r="J220" s="19">
        <v>1793</v>
      </c>
      <c r="K220" s="19">
        <v>1209</v>
      </c>
      <c r="L220" s="18">
        <v>6303</v>
      </c>
      <c r="M220" s="18">
        <v>6303</v>
      </c>
      <c r="N220" s="19">
        <v>1209</v>
      </c>
      <c r="O220" s="18">
        <v>5200</v>
      </c>
      <c r="P220" s="18">
        <v>5403</v>
      </c>
    </row>
    <row r="221" spans="1:16" ht="38.25" hidden="1" x14ac:dyDescent="0.25">
      <c r="A221" s="16" t="s">
        <v>115</v>
      </c>
      <c r="B221" s="17" t="s">
        <v>100</v>
      </c>
      <c r="C221" s="17" t="s">
        <v>45</v>
      </c>
      <c r="D221" s="16" t="s">
        <v>36</v>
      </c>
      <c r="E221" s="16" t="s">
        <v>62</v>
      </c>
      <c r="F221" s="18">
        <v>366</v>
      </c>
      <c r="G221" s="18">
        <v>489</v>
      </c>
      <c r="H221" s="18">
        <v>495</v>
      </c>
      <c r="I221" s="18">
        <v>555</v>
      </c>
      <c r="J221" s="19">
        <v>542</v>
      </c>
      <c r="K221" s="19">
        <v>366</v>
      </c>
      <c r="L221" s="18">
        <v>1905</v>
      </c>
      <c r="M221" s="18">
        <v>1905</v>
      </c>
      <c r="N221" s="19">
        <v>366</v>
      </c>
      <c r="O221" s="18">
        <v>1570</v>
      </c>
      <c r="P221" s="18">
        <v>1632</v>
      </c>
    </row>
    <row r="222" spans="1:16" ht="38.25" hidden="1" x14ac:dyDescent="0.25">
      <c r="A222" s="16" t="s">
        <v>115</v>
      </c>
      <c r="B222" s="17" t="s">
        <v>100</v>
      </c>
      <c r="C222" s="17" t="s">
        <v>45</v>
      </c>
      <c r="D222" s="16" t="s">
        <v>36</v>
      </c>
      <c r="E222" s="16" t="s">
        <v>82</v>
      </c>
      <c r="F222" s="18">
        <v>10</v>
      </c>
      <c r="G222" s="18">
        <v>10</v>
      </c>
      <c r="H222" s="18">
        <v>20</v>
      </c>
      <c r="I222" s="18">
        <v>20</v>
      </c>
      <c r="J222" s="19">
        <v>20</v>
      </c>
      <c r="K222" s="19">
        <v>10</v>
      </c>
      <c r="L222" s="18">
        <v>60</v>
      </c>
      <c r="M222" s="18">
        <v>60</v>
      </c>
      <c r="N222" s="19">
        <v>10</v>
      </c>
      <c r="O222" s="18">
        <v>46</v>
      </c>
      <c r="P222" s="18">
        <v>34</v>
      </c>
    </row>
    <row r="223" spans="1:16" ht="38.25" hidden="1" x14ac:dyDescent="0.25">
      <c r="A223" s="16" t="s">
        <v>115</v>
      </c>
      <c r="B223" s="17" t="s">
        <v>100</v>
      </c>
      <c r="C223" s="17" t="s">
        <v>45</v>
      </c>
      <c r="D223" s="16" t="s">
        <v>36</v>
      </c>
      <c r="E223" s="16" t="s">
        <v>98</v>
      </c>
      <c r="F223" s="18">
        <v>0</v>
      </c>
      <c r="G223" s="18">
        <v>0</v>
      </c>
      <c r="H223" s="18">
        <v>0</v>
      </c>
      <c r="I223" s="18">
        <v>94</v>
      </c>
      <c r="J223" s="19">
        <v>0</v>
      </c>
      <c r="K223" s="19">
        <v>0</v>
      </c>
      <c r="L223" s="18">
        <v>94</v>
      </c>
      <c r="M223" s="18">
        <v>94</v>
      </c>
      <c r="N223" s="19">
        <v>0</v>
      </c>
      <c r="O223" s="18">
        <v>80</v>
      </c>
      <c r="P223" s="18">
        <v>68</v>
      </c>
    </row>
    <row r="224" spans="1:16" ht="38.25" hidden="1" x14ac:dyDescent="0.25">
      <c r="A224" s="16" t="s">
        <v>115</v>
      </c>
      <c r="B224" s="17" t="s">
        <v>100</v>
      </c>
      <c r="C224" s="17" t="s">
        <v>45</v>
      </c>
      <c r="D224" s="16" t="s">
        <v>36</v>
      </c>
      <c r="E224" s="16" t="s">
        <v>117</v>
      </c>
      <c r="F224" s="18">
        <v>166</v>
      </c>
      <c r="G224" s="18">
        <v>0</v>
      </c>
      <c r="H224" s="18">
        <v>375</v>
      </c>
      <c r="I224" s="18">
        <v>100</v>
      </c>
      <c r="J224" s="19">
        <v>166</v>
      </c>
      <c r="K224" s="19">
        <v>0</v>
      </c>
      <c r="L224" s="18">
        <v>641</v>
      </c>
      <c r="M224" s="18">
        <v>641</v>
      </c>
      <c r="N224" s="19">
        <v>0</v>
      </c>
      <c r="O224" s="18">
        <v>545</v>
      </c>
      <c r="P224" s="18">
        <v>463</v>
      </c>
    </row>
    <row r="225" spans="1:16" ht="38.25" hidden="1" x14ac:dyDescent="0.25">
      <c r="A225" s="16" t="s">
        <v>115</v>
      </c>
      <c r="B225" s="17" t="s">
        <v>100</v>
      </c>
      <c r="C225" s="17" t="s">
        <v>45</v>
      </c>
      <c r="D225" s="16" t="s">
        <v>36</v>
      </c>
      <c r="E225" s="16" t="s">
        <v>29</v>
      </c>
      <c r="F225" s="18">
        <v>40</v>
      </c>
      <c r="G225" s="18">
        <v>12</v>
      </c>
      <c r="H225" s="18">
        <v>9</v>
      </c>
      <c r="I225" s="18">
        <v>32</v>
      </c>
      <c r="J225" s="19">
        <v>52</v>
      </c>
      <c r="K225" s="19">
        <v>5</v>
      </c>
      <c r="L225" s="18">
        <v>93</v>
      </c>
      <c r="M225" s="18">
        <v>93</v>
      </c>
      <c r="N225" s="19">
        <v>5</v>
      </c>
      <c r="O225" s="18">
        <v>64</v>
      </c>
      <c r="P225" s="18">
        <v>79</v>
      </c>
    </row>
    <row r="226" spans="1:16" ht="38.25" hidden="1" x14ac:dyDescent="0.25">
      <c r="A226" s="16" t="s">
        <v>115</v>
      </c>
      <c r="B226" s="17" t="s">
        <v>100</v>
      </c>
      <c r="C226" s="17" t="s">
        <v>45</v>
      </c>
      <c r="D226" s="16" t="s">
        <v>36</v>
      </c>
      <c r="E226" s="16" t="s">
        <v>31</v>
      </c>
      <c r="F226" s="18">
        <v>29</v>
      </c>
      <c r="G226" s="18">
        <v>94</v>
      </c>
      <c r="H226" s="18">
        <v>29</v>
      </c>
      <c r="I226" s="18">
        <v>51</v>
      </c>
      <c r="J226" s="19">
        <v>113.5</v>
      </c>
      <c r="K226" s="19">
        <v>27.5</v>
      </c>
      <c r="L226" s="18">
        <v>203</v>
      </c>
      <c r="M226" s="18">
        <v>203</v>
      </c>
      <c r="N226" s="19">
        <v>27.5</v>
      </c>
      <c r="O226" s="18">
        <v>100</v>
      </c>
      <c r="P226" s="18">
        <v>100</v>
      </c>
    </row>
    <row r="227" spans="1:16" ht="38.25" hidden="1" x14ac:dyDescent="0.25">
      <c r="A227" s="16" t="s">
        <v>115</v>
      </c>
      <c r="B227" s="17" t="s">
        <v>100</v>
      </c>
      <c r="C227" s="17" t="s">
        <v>37</v>
      </c>
      <c r="D227" s="16" t="s">
        <v>36</v>
      </c>
      <c r="E227" s="16" t="s">
        <v>58</v>
      </c>
      <c r="F227" s="18">
        <v>2606</v>
      </c>
      <c r="G227" s="18">
        <v>3229</v>
      </c>
      <c r="H227" s="18">
        <v>3314</v>
      </c>
      <c r="I227" s="18">
        <v>3846</v>
      </c>
      <c r="J227" s="19">
        <v>4358</v>
      </c>
      <c r="K227" s="19">
        <v>2606</v>
      </c>
      <c r="L227" s="18">
        <v>12995</v>
      </c>
      <c r="M227" s="18">
        <v>12995</v>
      </c>
      <c r="N227" s="19">
        <v>2606</v>
      </c>
      <c r="O227" s="18">
        <v>13619</v>
      </c>
      <c r="P227" s="18">
        <v>14022</v>
      </c>
    </row>
    <row r="228" spans="1:16" ht="38.25" hidden="1" x14ac:dyDescent="0.25">
      <c r="A228" s="16" t="s">
        <v>115</v>
      </c>
      <c r="B228" s="17" t="s">
        <v>100</v>
      </c>
      <c r="C228" s="17" t="s">
        <v>37</v>
      </c>
      <c r="D228" s="16" t="s">
        <v>36</v>
      </c>
      <c r="E228" s="16" t="s">
        <v>62</v>
      </c>
      <c r="F228" s="18">
        <v>699</v>
      </c>
      <c r="G228" s="18">
        <v>975</v>
      </c>
      <c r="H228" s="18">
        <v>1001</v>
      </c>
      <c r="I228" s="18">
        <v>1249</v>
      </c>
      <c r="J228" s="19">
        <v>1170</v>
      </c>
      <c r="K228" s="19">
        <v>699</v>
      </c>
      <c r="L228" s="18">
        <v>3924</v>
      </c>
      <c r="M228" s="18">
        <v>3924</v>
      </c>
      <c r="N228" s="19">
        <v>699</v>
      </c>
      <c r="O228" s="18">
        <v>4112</v>
      </c>
      <c r="P228" s="18">
        <v>4234</v>
      </c>
    </row>
    <row r="229" spans="1:16" ht="38.25" hidden="1" x14ac:dyDescent="0.25">
      <c r="A229" s="16" t="s">
        <v>115</v>
      </c>
      <c r="B229" s="17" t="s">
        <v>100</v>
      </c>
      <c r="C229" s="17" t="s">
        <v>37</v>
      </c>
      <c r="D229" s="16" t="s">
        <v>36</v>
      </c>
      <c r="E229" s="16" t="s">
        <v>84</v>
      </c>
      <c r="F229" s="18">
        <v>0</v>
      </c>
      <c r="G229" s="18">
        <v>30</v>
      </c>
      <c r="H229" s="18">
        <v>30</v>
      </c>
      <c r="I229" s="18">
        <v>0</v>
      </c>
      <c r="J229" s="19">
        <v>30</v>
      </c>
      <c r="K229" s="19">
        <v>0</v>
      </c>
      <c r="L229" s="18">
        <v>60</v>
      </c>
      <c r="M229" s="18">
        <v>60</v>
      </c>
      <c r="N229" s="19">
        <v>0</v>
      </c>
      <c r="O229" s="18">
        <v>60</v>
      </c>
      <c r="P229" s="18">
        <v>60</v>
      </c>
    </row>
    <row r="230" spans="1:16" ht="38.25" hidden="1" x14ac:dyDescent="0.25">
      <c r="A230" s="16" t="s">
        <v>115</v>
      </c>
      <c r="B230" s="17" t="s">
        <v>100</v>
      </c>
      <c r="C230" s="17" t="s">
        <v>37</v>
      </c>
      <c r="D230" s="16" t="s">
        <v>36</v>
      </c>
      <c r="E230" s="16" t="s">
        <v>118</v>
      </c>
      <c r="F230" s="18">
        <v>0</v>
      </c>
      <c r="G230" s="18">
        <v>0</v>
      </c>
      <c r="H230" s="18">
        <v>20</v>
      </c>
      <c r="I230" s="18">
        <v>0</v>
      </c>
      <c r="J230" s="19">
        <v>0</v>
      </c>
      <c r="K230" s="19">
        <v>0</v>
      </c>
      <c r="L230" s="18">
        <v>20</v>
      </c>
      <c r="M230" s="18">
        <v>20</v>
      </c>
      <c r="N230" s="19">
        <v>0</v>
      </c>
      <c r="O230" s="18">
        <v>16</v>
      </c>
      <c r="P230" s="18">
        <v>12</v>
      </c>
    </row>
    <row r="231" spans="1:16" ht="38.25" hidden="1" x14ac:dyDescent="0.25">
      <c r="A231" s="16" t="s">
        <v>115</v>
      </c>
      <c r="B231" s="17" t="s">
        <v>100</v>
      </c>
      <c r="C231" s="17" t="s">
        <v>37</v>
      </c>
      <c r="D231" s="16" t="s">
        <v>36</v>
      </c>
      <c r="E231" s="16" t="s">
        <v>117</v>
      </c>
      <c r="F231" s="18">
        <v>0</v>
      </c>
      <c r="G231" s="18">
        <v>550</v>
      </c>
      <c r="H231" s="18">
        <v>500</v>
      </c>
      <c r="I231" s="18">
        <v>128</v>
      </c>
      <c r="J231" s="19">
        <v>550</v>
      </c>
      <c r="K231" s="19">
        <v>0</v>
      </c>
      <c r="L231" s="18">
        <v>1178</v>
      </c>
      <c r="M231" s="18">
        <v>1178</v>
      </c>
      <c r="N231" s="19">
        <v>0</v>
      </c>
      <c r="O231" s="18">
        <v>1001</v>
      </c>
      <c r="P231" s="18">
        <v>851</v>
      </c>
    </row>
    <row r="232" spans="1:16" ht="38.25" hidden="1" x14ac:dyDescent="0.25">
      <c r="A232" s="16" t="s">
        <v>115</v>
      </c>
      <c r="B232" s="17" t="s">
        <v>100</v>
      </c>
      <c r="C232" s="17" t="s">
        <v>37</v>
      </c>
      <c r="D232" s="16" t="s">
        <v>36</v>
      </c>
      <c r="E232" s="16" t="s">
        <v>29</v>
      </c>
      <c r="F232" s="18">
        <v>285</v>
      </c>
      <c r="G232" s="18">
        <v>106</v>
      </c>
      <c r="H232" s="18">
        <v>207</v>
      </c>
      <c r="I232" s="18">
        <v>25</v>
      </c>
      <c r="J232" s="19">
        <v>370</v>
      </c>
      <c r="K232" s="19">
        <v>260</v>
      </c>
      <c r="L232" s="18">
        <v>658</v>
      </c>
      <c r="M232" s="18">
        <v>623</v>
      </c>
      <c r="N232" s="19">
        <v>260</v>
      </c>
      <c r="O232" s="18">
        <v>60</v>
      </c>
      <c r="P232" s="18">
        <v>509</v>
      </c>
    </row>
    <row r="233" spans="1:16" ht="38.25" hidden="1" x14ac:dyDescent="0.25">
      <c r="A233" s="16" t="s">
        <v>115</v>
      </c>
      <c r="B233" s="17" t="s">
        <v>100</v>
      </c>
      <c r="C233" s="17" t="s">
        <v>37</v>
      </c>
      <c r="D233" s="16" t="s">
        <v>36</v>
      </c>
      <c r="E233" s="16" t="s">
        <v>46</v>
      </c>
      <c r="F233" s="18">
        <v>0</v>
      </c>
      <c r="G233" s="18">
        <v>6</v>
      </c>
      <c r="H233" s="18">
        <v>4</v>
      </c>
      <c r="I233" s="18">
        <v>0</v>
      </c>
      <c r="J233" s="19">
        <v>0</v>
      </c>
      <c r="K233" s="19">
        <v>0</v>
      </c>
      <c r="L233" s="18">
        <v>10</v>
      </c>
      <c r="M233" s="18">
        <v>10</v>
      </c>
      <c r="N233" s="19">
        <v>0</v>
      </c>
      <c r="O233" s="18">
        <v>0</v>
      </c>
      <c r="P233" s="18">
        <v>10</v>
      </c>
    </row>
    <row r="234" spans="1:16" ht="38.25" hidden="1" x14ac:dyDescent="0.25">
      <c r="A234" s="16" t="s">
        <v>115</v>
      </c>
      <c r="B234" s="17" t="s">
        <v>100</v>
      </c>
      <c r="C234" s="17" t="s">
        <v>37</v>
      </c>
      <c r="D234" s="16" t="s">
        <v>36</v>
      </c>
      <c r="E234" s="16" t="s">
        <v>31</v>
      </c>
      <c r="F234" s="18">
        <v>0</v>
      </c>
      <c r="G234" s="18">
        <v>28</v>
      </c>
      <c r="H234" s="18">
        <v>37</v>
      </c>
      <c r="I234" s="18">
        <v>21</v>
      </c>
      <c r="J234" s="19">
        <v>5</v>
      </c>
      <c r="K234" s="19">
        <v>0</v>
      </c>
      <c r="L234" s="18">
        <v>86</v>
      </c>
      <c r="M234" s="18">
        <v>86</v>
      </c>
      <c r="N234" s="19">
        <v>0</v>
      </c>
      <c r="O234" s="18">
        <v>0</v>
      </c>
      <c r="P234" s="18">
        <v>86</v>
      </c>
    </row>
    <row r="235" spans="1:16" ht="38.25" hidden="1" x14ac:dyDescent="0.25">
      <c r="A235" s="16" t="s">
        <v>115</v>
      </c>
      <c r="B235" s="17" t="s">
        <v>100</v>
      </c>
      <c r="C235" s="17" t="s">
        <v>47</v>
      </c>
      <c r="D235" s="16" t="s">
        <v>36</v>
      </c>
      <c r="E235" s="16" t="s">
        <v>58</v>
      </c>
      <c r="F235" s="18">
        <v>2032</v>
      </c>
      <c r="G235" s="18">
        <v>2775</v>
      </c>
      <c r="H235" s="18">
        <v>2608</v>
      </c>
      <c r="I235" s="18">
        <v>2533</v>
      </c>
      <c r="J235" s="19">
        <v>2957</v>
      </c>
      <c r="K235" s="19">
        <v>2032</v>
      </c>
      <c r="L235" s="18">
        <v>9948</v>
      </c>
      <c r="M235" s="18">
        <v>9948</v>
      </c>
      <c r="N235" s="19">
        <v>2032</v>
      </c>
      <c r="O235" s="18">
        <v>10508</v>
      </c>
      <c r="P235" s="18">
        <v>10944</v>
      </c>
    </row>
    <row r="236" spans="1:16" ht="38.25" hidden="1" x14ac:dyDescent="0.25">
      <c r="A236" s="16" t="s">
        <v>115</v>
      </c>
      <c r="B236" s="17" t="s">
        <v>100</v>
      </c>
      <c r="C236" s="17" t="s">
        <v>47</v>
      </c>
      <c r="D236" s="16" t="s">
        <v>36</v>
      </c>
      <c r="E236" s="16" t="s">
        <v>62</v>
      </c>
      <c r="F236" s="18">
        <v>614</v>
      </c>
      <c r="G236" s="18">
        <v>838</v>
      </c>
      <c r="H236" s="18">
        <v>788</v>
      </c>
      <c r="I236" s="18">
        <v>764</v>
      </c>
      <c r="J236" s="19">
        <v>893</v>
      </c>
      <c r="K236" s="19">
        <v>614</v>
      </c>
      <c r="L236" s="18">
        <v>3004</v>
      </c>
      <c r="M236" s="18">
        <v>3004</v>
      </c>
      <c r="N236" s="19">
        <v>614</v>
      </c>
      <c r="O236" s="18">
        <v>3173</v>
      </c>
      <c r="P236" s="18">
        <v>3297</v>
      </c>
    </row>
    <row r="237" spans="1:16" ht="38.25" hidden="1" x14ac:dyDescent="0.25">
      <c r="A237" s="16" t="s">
        <v>115</v>
      </c>
      <c r="B237" s="17" t="s">
        <v>100</v>
      </c>
      <c r="C237" s="17" t="s">
        <v>47</v>
      </c>
      <c r="D237" s="16" t="s">
        <v>36</v>
      </c>
      <c r="E237" s="16" t="s">
        <v>117</v>
      </c>
      <c r="F237" s="18">
        <v>100</v>
      </c>
      <c r="G237" s="18">
        <v>183</v>
      </c>
      <c r="H237" s="18">
        <v>230</v>
      </c>
      <c r="I237" s="18">
        <v>100</v>
      </c>
      <c r="J237" s="19">
        <v>100</v>
      </c>
      <c r="K237" s="19">
        <v>0</v>
      </c>
      <c r="L237" s="18">
        <v>613</v>
      </c>
      <c r="M237" s="18">
        <v>613</v>
      </c>
      <c r="N237" s="19">
        <v>0</v>
      </c>
      <c r="O237" s="18">
        <v>521</v>
      </c>
      <c r="P237" s="18">
        <v>443</v>
      </c>
    </row>
    <row r="238" spans="1:16" ht="38.25" hidden="1" x14ac:dyDescent="0.25">
      <c r="A238" s="16" t="s">
        <v>115</v>
      </c>
      <c r="B238" s="17" t="s">
        <v>100</v>
      </c>
      <c r="C238" s="17" t="s">
        <v>47</v>
      </c>
      <c r="D238" s="16" t="s">
        <v>36</v>
      </c>
      <c r="E238" s="16" t="s">
        <v>29</v>
      </c>
      <c r="F238" s="18">
        <v>228</v>
      </c>
      <c r="G238" s="18">
        <v>470</v>
      </c>
      <c r="H238" s="18">
        <v>186</v>
      </c>
      <c r="I238" s="18">
        <v>180</v>
      </c>
      <c r="J238" s="19">
        <v>488</v>
      </c>
      <c r="K238" s="19">
        <v>50</v>
      </c>
      <c r="L238" s="18">
        <v>1134</v>
      </c>
      <c r="M238" s="18">
        <v>1064</v>
      </c>
      <c r="N238" s="19">
        <v>50</v>
      </c>
      <c r="O238" s="18">
        <v>846</v>
      </c>
      <c r="P238" s="18">
        <v>807</v>
      </c>
    </row>
    <row r="239" spans="1:16" ht="38.25" hidden="1" x14ac:dyDescent="0.25">
      <c r="A239" s="16" t="s">
        <v>115</v>
      </c>
      <c r="B239" s="17" t="s">
        <v>100</v>
      </c>
      <c r="C239" s="17" t="s">
        <v>47</v>
      </c>
      <c r="D239" s="16" t="s">
        <v>36</v>
      </c>
      <c r="E239" s="16" t="s">
        <v>46</v>
      </c>
      <c r="F239" s="18">
        <v>14</v>
      </c>
      <c r="G239" s="18">
        <v>16</v>
      </c>
      <c r="H239" s="18">
        <v>7</v>
      </c>
      <c r="I239" s="18">
        <v>8</v>
      </c>
      <c r="J239" s="19">
        <v>30</v>
      </c>
      <c r="K239" s="19">
        <v>11</v>
      </c>
      <c r="L239" s="18">
        <v>45</v>
      </c>
      <c r="M239" s="18">
        <v>45</v>
      </c>
      <c r="N239" s="19">
        <v>11</v>
      </c>
      <c r="O239" s="18">
        <v>45</v>
      </c>
      <c r="P239" s="18">
        <v>45</v>
      </c>
    </row>
    <row r="240" spans="1:16" ht="38.25" hidden="1" x14ac:dyDescent="0.25">
      <c r="A240" s="16" t="s">
        <v>115</v>
      </c>
      <c r="B240" s="17" t="s">
        <v>100</v>
      </c>
      <c r="C240" s="17" t="s">
        <v>47</v>
      </c>
      <c r="D240" s="16" t="s">
        <v>36</v>
      </c>
      <c r="E240" s="16" t="s">
        <v>31</v>
      </c>
      <c r="F240" s="18">
        <v>18</v>
      </c>
      <c r="G240" s="18">
        <v>72</v>
      </c>
      <c r="H240" s="18">
        <v>5</v>
      </c>
      <c r="I240" s="18">
        <v>18</v>
      </c>
      <c r="J240" s="19">
        <v>49</v>
      </c>
      <c r="K240" s="19">
        <v>4</v>
      </c>
      <c r="L240" s="18">
        <v>113</v>
      </c>
      <c r="M240" s="18">
        <v>113</v>
      </c>
      <c r="N240" s="19">
        <v>4</v>
      </c>
      <c r="O240" s="18">
        <v>113</v>
      </c>
      <c r="P240" s="18">
        <v>113</v>
      </c>
    </row>
    <row r="241" spans="1:16" ht="38.25" hidden="1" x14ac:dyDescent="0.25">
      <c r="A241" s="16" t="s">
        <v>115</v>
      </c>
      <c r="B241" s="17" t="s">
        <v>103</v>
      </c>
      <c r="C241" s="17" t="s">
        <v>44</v>
      </c>
      <c r="D241" s="16" t="s">
        <v>36</v>
      </c>
      <c r="E241" s="16" t="s">
        <v>58</v>
      </c>
      <c r="F241" s="18">
        <v>535</v>
      </c>
      <c r="G241" s="18">
        <v>642</v>
      </c>
      <c r="H241" s="18">
        <v>642</v>
      </c>
      <c r="I241" s="18">
        <v>748</v>
      </c>
      <c r="J241" s="19">
        <v>700</v>
      </c>
      <c r="K241" s="19">
        <v>510</v>
      </c>
      <c r="L241" s="18">
        <v>2567</v>
      </c>
      <c r="M241" s="18">
        <v>2567</v>
      </c>
      <c r="N241" s="19">
        <v>510</v>
      </c>
      <c r="O241" s="18">
        <v>2698</v>
      </c>
      <c r="P241" s="18">
        <v>2798</v>
      </c>
    </row>
    <row r="242" spans="1:16" ht="38.25" hidden="1" x14ac:dyDescent="0.25">
      <c r="A242" s="16" t="s">
        <v>115</v>
      </c>
      <c r="B242" s="17" t="s">
        <v>103</v>
      </c>
      <c r="C242" s="17" t="s">
        <v>44</v>
      </c>
      <c r="D242" s="16" t="s">
        <v>36</v>
      </c>
      <c r="E242" s="16" t="s">
        <v>62</v>
      </c>
      <c r="F242" s="18">
        <v>161</v>
      </c>
      <c r="G242" s="18">
        <v>194</v>
      </c>
      <c r="H242" s="18">
        <v>194</v>
      </c>
      <c r="I242" s="18">
        <v>226</v>
      </c>
      <c r="J242" s="19">
        <v>195</v>
      </c>
      <c r="K242" s="19">
        <v>135</v>
      </c>
      <c r="L242" s="18">
        <v>775</v>
      </c>
      <c r="M242" s="18">
        <v>775</v>
      </c>
      <c r="N242" s="19">
        <v>135</v>
      </c>
      <c r="O242" s="18">
        <v>815</v>
      </c>
      <c r="P242" s="18">
        <v>845</v>
      </c>
    </row>
    <row r="243" spans="1:16" ht="38.25" hidden="1" x14ac:dyDescent="0.25">
      <c r="A243" s="16" t="s">
        <v>115</v>
      </c>
      <c r="B243" s="17" t="s">
        <v>103</v>
      </c>
      <c r="C243" s="17" t="s">
        <v>44</v>
      </c>
      <c r="D243" s="16" t="s">
        <v>36</v>
      </c>
      <c r="E243" s="16" t="s">
        <v>64</v>
      </c>
      <c r="F243" s="18">
        <v>35</v>
      </c>
      <c r="G243" s="18">
        <v>35</v>
      </c>
      <c r="H243" s="18">
        <v>35</v>
      </c>
      <c r="I243" s="18">
        <v>25</v>
      </c>
      <c r="J243" s="19">
        <v>44</v>
      </c>
      <c r="K243" s="19">
        <v>32</v>
      </c>
      <c r="L243" s="18">
        <v>130</v>
      </c>
      <c r="M243" s="18">
        <v>130</v>
      </c>
      <c r="N243" s="19">
        <v>32</v>
      </c>
      <c r="O243" s="18">
        <v>117</v>
      </c>
      <c r="P243" s="18">
        <v>94</v>
      </c>
    </row>
    <row r="244" spans="1:16" ht="38.25" hidden="1" x14ac:dyDescent="0.25">
      <c r="A244" s="16" t="s">
        <v>115</v>
      </c>
      <c r="B244" s="17" t="s">
        <v>103</v>
      </c>
      <c r="C244" s="17" t="s">
        <v>44</v>
      </c>
      <c r="D244" s="16" t="s">
        <v>36</v>
      </c>
      <c r="E244" s="16" t="s">
        <v>65</v>
      </c>
      <c r="F244" s="18">
        <v>15</v>
      </c>
      <c r="G244" s="18">
        <v>15</v>
      </c>
      <c r="H244" s="18">
        <v>15</v>
      </c>
      <c r="I244" s="18">
        <v>14</v>
      </c>
      <c r="J244" s="19">
        <v>18.399999999999999</v>
      </c>
      <c r="K244" s="19">
        <v>13.4</v>
      </c>
      <c r="L244" s="18">
        <v>59</v>
      </c>
      <c r="M244" s="18">
        <v>59</v>
      </c>
      <c r="N244" s="19">
        <v>13.4</v>
      </c>
      <c r="O244" s="18">
        <v>53</v>
      </c>
      <c r="P244" s="18">
        <v>42</v>
      </c>
    </row>
    <row r="245" spans="1:16" ht="38.25" hidden="1" x14ac:dyDescent="0.25">
      <c r="A245" s="16" t="s">
        <v>115</v>
      </c>
      <c r="B245" s="17" t="s">
        <v>103</v>
      </c>
      <c r="C245" s="17" t="s">
        <v>44</v>
      </c>
      <c r="D245" s="16" t="s">
        <v>36</v>
      </c>
      <c r="E245" s="16" t="s">
        <v>69</v>
      </c>
      <c r="F245" s="18">
        <v>341</v>
      </c>
      <c r="G245" s="18">
        <v>48</v>
      </c>
      <c r="H245" s="18">
        <v>4</v>
      </c>
      <c r="I245" s="18">
        <v>225</v>
      </c>
      <c r="J245" s="19">
        <v>325</v>
      </c>
      <c r="K245" s="19">
        <v>300</v>
      </c>
      <c r="L245" s="18">
        <v>618</v>
      </c>
      <c r="M245" s="18">
        <v>618</v>
      </c>
      <c r="N245" s="19">
        <v>300</v>
      </c>
      <c r="O245" s="18">
        <v>618</v>
      </c>
      <c r="P245" s="18">
        <v>618</v>
      </c>
    </row>
    <row r="246" spans="1:16" ht="38.25" hidden="1" x14ac:dyDescent="0.25">
      <c r="A246" s="16" t="s">
        <v>115</v>
      </c>
      <c r="B246" s="17" t="s">
        <v>103</v>
      </c>
      <c r="C246" s="17" t="s">
        <v>44</v>
      </c>
      <c r="D246" s="16" t="s">
        <v>36</v>
      </c>
      <c r="E246" s="16" t="s">
        <v>119</v>
      </c>
      <c r="F246" s="18">
        <v>40</v>
      </c>
      <c r="G246" s="18">
        <v>20</v>
      </c>
      <c r="H246" s="18">
        <v>30</v>
      </c>
      <c r="I246" s="18">
        <v>40</v>
      </c>
      <c r="J246" s="19">
        <v>15</v>
      </c>
      <c r="K246" s="19">
        <v>12</v>
      </c>
      <c r="L246" s="18">
        <v>130</v>
      </c>
      <c r="M246" s="18">
        <v>130</v>
      </c>
      <c r="N246" s="19">
        <v>12</v>
      </c>
      <c r="O246" s="18">
        <v>130</v>
      </c>
      <c r="P246" s="18">
        <v>130</v>
      </c>
    </row>
    <row r="247" spans="1:16" ht="38.25" hidden="1" x14ac:dyDescent="0.25">
      <c r="A247" s="16" t="s">
        <v>115</v>
      </c>
      <c r="B247" s="17" t="s">
        <v>103</v>
      </c>
      <c r="C247" s="17" t="s">
        <v>44</v>
      </c>
      <c r="D247" s="16" t="s">
        <v>36</v>
      </c>
      <c r="E247" s="16" t="s">
        <v>70</v>
      </c>
      <c r="F247" s="18">
        <v>441</v>
      </c>
      <c r="G247" s="18">
        <v>182</v>
      </c>
      <c r="H247" s="18">
        <v>131</v>
      </c>
      <c r="I247" s="18">
        <v>311</v>
      </c>
      <c r="J247" s="19">
        <v>420</v>
      </c>
      <c r="K247" s="19">
        <v>350</v>
      </c>
      <c r="L247" s="18">
        <v>1065</v>
      </c>
      <c r="M247" s="18">
        <v>1065</v>
      </c>
      <c r="N247" s="19">
        <v>350</v>
      </c>
      <c r="O247" s="18">
        <v>1065</v>
      </c>
      <c r="P247" s="18">
        <v>1065</v>
      </c>
    </row>
    <row r="248" spans="1:16" ht="38.25" hidden="1" x14ac:dyDescent="0.25">
      <c r="A248" s="16" t="s">
        <v>115</v>
      </c>
      <c r="B248" s="17" t="s">
        <v>103</v>
      </c>
      <c r="C248" s="17" t="s">
        <v>44</v>
      </c>
      <c r="D248" s="16" t="s">
        <v>36</v>
      </c>
      <c r="E248" s="16" t="s">
        <v>71</v>
      </c>
      <c r="F248" s="18">
        <v>4</v>
      </c>
      <c r="G248" s="18">
        <v>4</v>
      </c>
      <c r="H248" s="18">
        <v>4</v>
      </c>
      <c r="I248" s="18">
        <v>4</v>
      </c>
      <c r="J248" s="19">
        <v>0</v>
      </c>
      <c r="K248" s="19">
        <v>0</v>
      </c>
      <c r="L248" s="18">
        <v>16</v>
      </c>
      <c r="M248" s="18">
        <v>16</v>
      </c>
      <c r="N248" s="19">
        <v>0</v>
      </c>
      <c r="O248" s="18">
        <v>16</v>
      </c>
      <c r="P248" s="18">
        <v>16</v>
      </c>
    </row>
    <row r="249" spans="1:16" ht="38.25" hidden="1" x14ac:dyDescent="0.25">
      <c r="A249" s="16" t="s">
        <v>115</v>
      </c>
      <c r="B249" s="17" t="s">
        <v>103</v>
      </c>
      <c r="C249" s="17" t="s">
        <v>44</v>
      </c>
      <c r="D249" s="16" t="s">
        <v>36</v>
      </c>
      <c r="E249" s="16" t="s">
        <v>72</v>
      </c>
      <c r="F249" s="18">
        <v>2</v>
      </c>
      <c r="G249" s="18">
        <v>2</v>
      </c>
      <c r="H249" s="18">
        <v>3</v>
      </c>
      <c r="I249" s="18">
        <v>3</v>
      </c>
      <c r="J249" s="19">
        <v>1</v>
      </c>
      <c r="K249" s="19">
        <v>1</v>
      </c>
      <c r="L249" s="18">
        <v>10</v>
      </c>
      <c r="M249" s="18">
        <v>10</v>
      </c>
      <c r="N249" s="19">
        <v>1</v>
      </c>
      <c r="O249" s="18">
        <v>10</v>
      </c>
      <c r="P249" s="18">
        <v>10</v>
      </c>
    </row>
    <row r="250" spans="1:16" ht="38.25" hidden="1" x14ac:dyDescent="0.25">
      <c r="A250" s="16" t="s">
        <v>115</v>
      </c>
      <c r="B250" s="17" t="s">
        <v>103</v>
      </c>
      <c r="C250" s="17" t="s">
        <v>44</v>
      </c>
      <c r="D250" s="16" t="s">
        <v>36</v>
      </c>
      <c r="E250" s="16" t="s">
        <v>104</v>
      </c>
      <c r="F250" s="18">
        <v>2</v>
      </c>
      <c r="G250" s="18">
        <v>2</v>
      </c>
      <c r="H250" s="18">
        <v>2</v>
      </c>
      <c r="I250" s="18">
        <v>2</v>
      </c>
      <c r="J250" s="19">
        <v>4</v>
      </c>
      <c r="K250" s="19">
        <v>2</v>
      </c>
      <c r="L250" s="18">
        <v>8</v>
      </c>
      <c r="M250" s="18">
        <v>8</v>
      </c>
      <c r="N250" s="19">
        <v>2</v>
      </c>
      <c r="O250" s="18">
        <v>8</v>
      </c>
      <c r="P250" s="18">
        <v>8</v>
      </c>
    </row>
    <row r="251" spans="1:16" ht="38.25" hidden="1" x14ac:dyDescent="0.25">
      <c r="A251" s="16" t="s">
        <v>115</v>
      </c>
      <c r="B251" s="17" t="s">
        <v>103</v>
      </c>
      <c r="C251" s="17" t="s">
        <v>44</v>
      </c>
      <c r="D251" s="16" t="s">
        <v>36</v>
      </c>
      <c r="E251" s="16" t="s">
        <v>76</v>
      </c>
      <c r="F251" s="18">
        <v>11</v>
      </c>
      <c r="G251" s="18">
        <v>16</v>
      </c>
      <c r="H251" s="18">
        <v>16</v>
      </c>
      <c r="I251" s="18">
        <v>16</v>
      </c>
      <c r="J251" s="19">
        <v>21</v>
      </c>
      <c r="K251" s="19">
        <v>11</v>
      </c>
      <c r="L251" s="18">
        <v>59</v>
      </c>
      <c r="M251" s="18">
        <v>59</v>
      </c>
      <c r="N251" s="19">
        <v>11</v>
      </c>
      <c r="O251" s="18">
        <v>52</v>
      </c>
      <c r="P251" s="18">
        <v>38</v>
      </c>
    </row>
    <row r="252" spans="1:16" ht="38.25" hidden="1" x14ac:dyDescent="0.25">
      <c r="A252" s="16" t="s">
        <v>115</v>
      </c>
      <c r="B252" s="17" t="s">
        <v>103</v>
      </c>
      <c r="C252" s="17" t="s">
        <v>44</v>
      </c>
      <c r="D252" s="16" t="s">
        <v>36</v>
      </c>
      <c r="E252" s="16" t="s">
        <v>78</v>
      </c>
      <c r="F252" s="18">
        <v>2</v>
      </c>
      <c r="G252" s="18">
        <v>2</v>
      </c>
      <c r="H252" s="18">
        <v>2</v>
      </c>
      <c r="I252" s="18">
        <v>2</v>
      </c>
      <c r="J252" s="19">
        <v>4</v>
      </c>
      <c r="K252" s="19">
        <v>2</v>
      </c>
      <c r="L252" s="18">
        <v>8</v>
      </c>
      <c r="M252" s="18">
        <v>8</v>
      </c>
      <c r="N252" s="19">
        <v>2</v>
      </c>
      <c r="O252" s="18">
        <v>8</v>
      </c>
      <c r="P252" s="18">
        <v>8</v>
      </c>
    </row>
    <row r="253" spans="1:16" ht="38.25" hidden="1" x14ac:dyDescent="0.25">
      <c r="A253" s="16" t="s">
        <v>115</v>
      </c>
      <c r="B253" s="17" t="s">
        <v>103</v>
      </c>
      <c r="C253" s="17" t="s">
        <v>44</v>
      </c>
      <c r="D253" s="16" t="s">
        <v>36</v>
      </c>
      <c r="E253" s="16" t="s">
        <v>80</v>
      </c>
      <c r="F253" s="18">
        <v>25</v>
      </c>
      <c r="G253" s="18">
        <v>14</v>
      </c>
      <c r="H253" s="18">
        <v>18</v>
      </c>
      <c r="I253" s="18">
        <v>13</v>
      </c>
      <c r="J253" s="19">
        <v>23</v>
      </c>
      <c r="K253" s="19">
        <v>17</v>
      </c>
      <c r="L253" s="18">
        <v>70</v>
      </c>
      <c r="M253" s="18">
        <v>70</v>
      </c>
      <c r="N253" s="19">
        <v>17</v>
      </c>
      <c r="O253" s="18">
        <v>63</v>
      </c>
      <c r="P253" s="18">
        <v>50</v>
      </c>
    </row>
    <row r="254" spans="1:16" ht="38.25" hidden="1" x14ac:dyDescent="0.25">
      <c r="A254" s="16" t="s">
        <v>115</v>
      </c>
      <c r="B254" s="17" t="s">
        <v>103</v>
      </c>
      <c r="C254" s="17" t="s">
        <v>44</v>
      </c>
      <c r="D254" s="16" t="s">
        <v>36</v>
      </c>
      <c r="E254" s="16" t="s">
        <v>120</v>
      </c>
      <c r="F254" s="18">
        <v>0</v>
      </c>
      <c r="G254" s="18">
        <v>35</v>
      </c>
      <c r="H254" s="18">
        <v>0</v>
      </c>
      <c r="I254" s="18">
        <v>6</v>
      </c>
      <c r="J254" s="19">
        <v>35</v>
      </c>
      <c r="K254" s="19">
        <v>0</v>
      </c>
      <c r="L254" s="18">
        <v>41</v>
      </c>
      <c r="M254" s="18">
        <v>41</v>
      </c>
      <c r="N254" s="19">
        <v>0</v>
      </c>
      <c r="O254" s="18">
        <v>41</v>
      </c>
      <c r="P254" s="18">
        <v>41</v>
      </c>
    </row>
    <row r="255" spans="1:16" ht="38.25" hidden="1" x14ac:dyDescent="0.25">
      <c r="A255" s="16" t="s">
        <v>115</v>
      </c>
      <c r="B255" s="17" t="s">
        <v>103</v>
      </c>
      <c r="C255" s="17" t="s">
        <v>44</v>
      </c>
      <c r="D255" s="16" t="s">
        <v>36</v>
      </c>
      <c r="E255" s="16" t="s">
        <v>106</v>
      </c>
      <c r="F255" s="18">
        <v>7</v>
      </c>
      <c r="G255" s="18">
        <v>66</v>
      </c>
      <c r="H255" s="18">
        <v>241</v>
      </c>
      <c r="I255" s="18">
        <v>0</v>
      </c>
      <c r="J255" s="19">
        <v>0</v>
      </c>
      <c r="K255" s="19">
        <v>0</v>
      </c>
      <c r="L255" s="18">
        <v>314</v>
      </c>
      <c r="M255" s="18">
        <v>314</v>
      </c>
      <c r="N255" s="19">
        <v>0</v>
      </c>
      <c r="O255" s="18">
        <v>283</v>
      </c>
      <c r="P255" s="18">
        <v>226</v>
      </c>
    </row>
    <row r="256" spans="1:16" ht="38.25" hidden="1" x14ac:dyDescent="0.25">
      <c r="A256" s="16" t="s">
        <v>115</v>
      </c>
      <c r="B256" s="17" t="s">
        <v>103</v>
      </c>
      <c r="C256" s="17" t="s">
        <v>44</v>
      </c>
      <c r="D256" s="16" t="s">
        <v>36</v>
      </c>
      <c r="E256" s="16" t="s">
        <v>121</v>
      </c>
      <c r="F256" s="18">
        <v>0</v>
      </c>
      <c r="G256" s="18">
        <v>1140</v>
      </c>
      <c r="H256" s="18">
        <v>0</v>
      </c>
      <c r="I256" s="18">
        <v>0</v>
      </c>
      <c r="J256" s="19">
        <v>0</v>
      </c>
      <c r="K256" s="19">
        <v>0</v>
      </c>
      <c r="L256" s="18">
        <v>1140</v>
      </c>
      <c r="M256" s="18">
        <v>1140</v>
      </c>
      <c r="N256" s="19">
        <v>0</v>
      </c>
      <c r="O256" s="18">
        <v>1026</v>
      </c>
      <c r="P256" s="18">
        <v>821</v>
      </c>
    </row>
    <row r="257" spans="1:16" ht="38.25" hidden="1" x14ac:dyDescent="0.25">
      <c r="A257" s="16" t="s">
        <v>115</v>
      </c>
      <c r="B257" s="17" t="s">
        <v>103</v>
      </c>
      <c r="C257" s="17" t="s">
        <v>44</v>
      </c>
      <c r="D257" s="16" t="s">
        <v>36</v>
      </c>
      <c r="E257" s="16" t="s">
        <v>81</v>
      </c>
      <c r="F257" s="18">
        <v>0</v>
      </c>
      <c r="G257" s="18">
        <v>0</v>
      </c>
      <c r="H257" s="18">
        <v>0</v>
      </c>
      <c r="I257" s="18">
        <v>97</v>
      </c>
      <c r="J257" s="19">
        <v>0</v>
      </c>
      <c r="K257" s="19">
        <v>0</v>
      </c>
      <c r="L257" s="18">
        <v>97</v>
      </c>
      <c r="M257" s="18">
        <v>97</v>
      </c>
      <c r="N257" s="19">
        <v>0</v>
      </c>
      <c r="O257" s="18">
        <v>92</v>
      </c>
      <c r="P257" s="18">
        <v>83</v>
      </c>
    </row>
    <row r="258" spans="1:16" ht="38.25" hidden="1" x14ac:dyDescent="0.25">
      <c r="A258" s="16" t="s">
        <v>115</v>
      </c>
      <c r="B258" s="17" t="s">
        <v>103</v>
      </c>
      <c r="C258" s="17" t="s">
        <v>44</v>
      </c>
      <c r="D258" s="16" t="s">
        <v>36</v>
      </c>
      <c r="E258" s="16" t="s">
        <v>82</v>
      </c>
      <c r="F258" s="18">
        <v>23</v>
      </c>
      <c r="G258" s="18">
        <v>75</v>
      </c>
      <c r="H258" s="18">
        <v>1813</v>
      </c>
      <c r="I258" s="18">
        <v>60</v>
      </c>
      <c r="J258" s="19">
        <v>60</v>
      </c>
      <c r="K258" s="19">
        <v>15</v>
      </c>
      <c r="L258" s="18">
        <v>1971</v>
      </c>
      <c r="M258" s="18">
        <v>1971</v>
      </c>
      <c r="N258" s="19">
        <v>15</v>
      </c>
      <c r="O258" s="18">
        <v>1577</v>
      </c>
      <c r="P258" s="18">
        <v>1183</v>
      </c>
    </row>
    <row r="259" spans="1:16" ht="38.25" hidden="1" x14ac:dyDescent="0.25">
      <c r="A259" s="16" t="s">
        <v>115</v>
      </c>
      <c r="B259" s="17" t="s">
        <v>103</v>
      </c>
      <c r="C259" s="17" t="s">
        <v>44</v>
      </c>
      <c r="D259" s="16" t="s">
        <v>36</v>
      </c>
      <c r="E259" s="16" t="s">
        <v>97</v>
      </c>
      <c r="F259" s="18">
        <v>0</v>
      </c>
      <c r="G259" s="18">
        <v>0</v>
      </c>
      <c r="H259" s="18">
        <v>14</v>
      </c>
      <c r="I259" s="18">
        <v>0</v>
      </c>
      <c r="J259" s="19">
        <v>0</v>
      </c>
      <c r="K259" s="19">
        <v>0</v>
      </c>
      <c r="L259" s="18">
        <v>14</v>
      </c>
      <c r="M259" s="18">
        <v>14</v>
      </c>
      <c r="N259" s="19">
        <v>0</v>
      </c>
      <c r="O259" s="18">
        <v>10</v>
      </c>
      <c r="P259" s="18">
        <v>7</v>
      </c>
    </row>
    <row r="260" spans="1:16" ht="38.25" hidden="1" x14ac:dyDescent="0.25">
      <c r="A260" s="16" t="s">
        <v>115</v>
      </c>
      <c r="B260" s="17" t="s">
        <v>103</v>
      </c>
      <c r="C260" s="17" t="s">
        <v>44</v>
      </c>
      <c r="D260" s="16" t="s">
        <v>36</v>
      </c>
      <c r="E260" s="16" t="s">
        <v>83</v>
      </c>
      <c r="F260" s="18">
        <v>850</v>
      </c>
      <c r="G260" s="18">
        <v>850</v>
      </c>
      <c r="H260" s="18">
        <v>850</v>
      </c>
      <c r="I260" s="18">
        <v>824</v>
      </c>
      <c r="J260" s="19">
        <v>1080</v>
      </c>
      <c r="K260" s="19">
        <v>780</v>
      </c>
      <c r="L260" s="18">
        <v>3374</v>
      </c>
      <c r="M260" s="18">
        <v>3374</v>
      </c>
      <c r="N260" s="19">
        <v>780</v>
      </c>
      <c r="O260" s="18">
        <v>3374</v>
      </c>
      <c r="P260" s="18">
        <v>3374</v>
      </c>
    </row>
    <row r="261" spans="1:16" ht="38.25" hidden="1" x14ac:dyDescent="0.25">
      <c r="A261" s="16" t="s">
        <v>115</v>
      </c>
      <c r="B261" s="17" t="s">
        <v>103</v>
      </c>
      <c r="C261" s="17" t="s">
        <v>44</v>
      </c>
      <c r="D261" s="16" t="s">
        <v>36</v>
      </c>
      <c r="E261" s="16" t="s">
        <v>107</v>
      </c>
      <c r="F261" s="18">
        <v>0</v>
      </c>
      <c r="G261" s="18">
        <v>5</v>
      </c>
      <c r="H261" s="18">
        <v>0</v>
      </c>
      <c r="I261" s="18">
        <v>5</v>
      </c>
      <c r="J261" s="19">
        <v>5</v>
      </c>
      <c r="K261" s="19">
        <v>0</v>
      </c>
      <c r="L261" s="18">
        <v>10</v>
      </c>
      <c r="M261" s="18">
        <v>10</v>
      </c>
      <c r="N261" s="19">
        <v>0</v>
      </c>
      <c r="O261" s="18">
        <v>8</v>
      </c>
      <c r="P261" s="18">
        <v>6</v>
      </c>
    </row>
    <row r="262" spans="1:16" ht="38.25" hidden="1" x14ac:dyDescent="0.25">
      <c r="A262" s="16" t="s">
        <v>115</v>
      </c>
      <c r="B262" s="17" t="s">
        <v>103</v>
      </c>
      <c r="C262" s="17" t="s">
        <v>44</v>
      </c>
      <c r="D262" s="16" t="s">
        <v>36</v>
      </c>
      <c r="E262" s="16" t="s">
        <v>85</v>
      </c>
      <c r="F262" s="18">
        <v>0</v>
      </c>
      <c r="G262" s="18">
        <v>4</v>
      </c>
      <c r="H262" s="18">
        <v>3</v>
      </c>
      <c r="I262" s="18">
        <v>6</v>
      </c>
      <c r="J262" s="19">
        <v>4</v>
      </c>
      <c r="K262" s="19">
        <v>0</v>
      </c>
      <c r="L262" s="18">
        <v>13</v>
      </c>
      <c r="M262" s="18">
        <v>13</v>
      </c>
      <c r="N262" s="19">
        <v>0</v>
      </c>
      <c r="O262" s="18">
        <v>10</v>
      </c>
      <c r="P262" s="18">
        <v>8</v>
      </c>
    </row>
    <row r="263" spans="1:16" ht="38.25" hidden="1" x14ac:dyDescent="0.25">
      <c r="A263" s="16" t="s">
        <v>115</v>
      </c>
      <c r="B263" s="17" t="s">
        <v>103</v>
      </c>
      <c r="C263" s="17" t="s">
        <v>44</v>
      </c>
      <c r="D263" s="16" t="s">
        <v>36</v>
      </c>
      <c r="E263" s="16" t="s">
        <v>86</v>
      </c>
      <c r="F263" s="18">
        <v>21</v>
      </c>
      <c r="G263" s="18">
        <v>29</v>
      </c>
      <c r="H263" s="18">
        <v>34</v>
      </c>
      <c r="I263" s="18">
        <v>24</v>
      </c>
      <c r="J263" s="19">
        <v>28</v>
      </c>
      <c r="K263" s="19">
        <v>0</v>
      </c>
      <c r="L263" s="18">
        <v>108</v>
      </c>
      <c r="M263" s="18">
        <v>108</v>
      </c>
      <c r="N263" s="19">
        <v>0</v>
      </c>
      <c r="O263" s="18">
        <v>97</v>
      </c>
      <c r="P263" s="18">
        <v>78</v>
      </c>
    </row>
    <row r="264" spans="1:16" ht="38.25" hidden="1" x14ac:dyDescent="0.25">
      <c r="A264" s="16" t="s">
        <v>115</v>
      </c>
      <c r="B264" s="17" t="s">
        <v>103</v>
      </c>
      <c r="C264" s="17" t="s">
        <v>44</v>
      </c>
      <c r="D264" s="16" t="s">
        <v>36</v>
      </c>
      <c r="E264" s="16" t="s">
        <v>92</v>
      </c>
      <c r="F264" s="18">
        <v>50</v>
      </c>
      <c r="G264" s="18">
        <v>100</v>
      </c>
      <c r="H264" s="18">
        <v>80</v>
      </c>
      <c r="I264" s="18">
        <v>72</v>
      </c>
      <c r="J264" s="19">
        <v>100</v>
      </c>
      <c r="K264" s="19">
        <v>50</v>
      </c>
      <c r="L264" s="18">
        <v>302</v>
      </c>
      <c r="M264" s="18">
        <v>302</v>
      </c>
      <c r="N264" s="19">
        <v>50</v>
      </c>
      <c r="O264" s="18">
        <v>242</v>
      </c>
      <c r="P264" s="18">
        <v>182</v>
      </c>
    </row>
    <row r="265" spans="1:16" ht="38.25" hidden="1" x14ac:dyDescent="0.25">
      <c r="A265" s="16" t="s">
        <v>115</v>
      </c>
      <c r="B265" s="17" t="s">
        <v>103</v>
      </c>
      <c r="C265" s="17" t="s">
        <v>44</v>
      </c>
      <c r="D265" s="16" t="s">
        <v>36</v>
      </c>
      <c r="E265" s="16" t="s">
        <v>93</v>
      </c>
      <c r="F265" s="18">
        <v>37</v>
      </c>
      <c r="G265" s="18">
        <v>47</v>
      </c>
      <c r="H265" s="18">
        <v>50</v>
      </c>
      <c r="I265" s="18">
        <v>50</v>
      </c>
      <c r="J265" s="19">
        <v>60</v>
      </c>
      <c r="K265" s="19">
        <v>35</v>
      </c>
      <c r="L265" s="18">
        <v>184</v>
      </c>
      <c r="M265" s="18">
        <v>184</v>
      </c>
      <c r="N265" s="19">
        <v>35</v>
      </c>
      <c r="O265" s="18">
        <v>164</v>
      </c>
      <c r="P265" s="18">
        <v>133</v>
      </c>
    </row>
    <row r="266" spans="1:16" ht="38.25" hidden="1" x14ac:dyDescent="0.25">
      <c r="A266" s="16" t="s">
        <v>115</v>
      </c>
      <c r="B266" s="17" t="s">
        <v>103</v>
      </c>
      <c r="C266" s="17" t="s">
        <v>44</v>
      </c>
      <c r="D266" s="16" t="s">
        <v>36</v>
      </c>
      <c r="E266" s="16" t="s">
        <v>101</v>
      </c>
      <c r="F266" s="18">
        <v>13</v>
      </c>
      <c r="G266" s="18">
        <v>6</v>
      </c>
      <c r="H266" s="18">
        <v>3</v>
      </c>
      <c r="I266" s="18">
        <v>15</v>
      </c>
      <c r="J266" s="19">
        <v>11.8</v>
      </c>
      <c r="K266" s="19">
        <v>6.8</v>
      </c>
      <c r="L266" s="18">
        <v>37</v>
      </c>
      <c r="M266" s="18">
        <v>37</v>
      </c>
      <c r="N266" s="19">
        <v>6.8</v>
      </c>
      <c r="O266" s="18">
        <v>35</v>
      </c>
      <c r="P266" s="18">
        <v>25</v>
      </c>
    </row>
    <row r="267" spans="1:16" ht="38.25" hidden="1" x14ac:dyDescent="0.25">
      <c r="A267" s="16" t="s">
        <v>115</v>
      </c>
      <c r="B267" s="17" t="s">
        <v>103</v>
      </c>
      <c r="C267" s="17" t="s">
        <v>44</v>
      </c>
      <c r="D267" s="16" t="s">
        <v>36</v>
      </c>
      <c r="E267" s="16" t="s">
        <v>94</v>
      </c>
      <c r="F267" s="18">
        <v>0</v>
      </c>
      <c r="G267" s="18">
        <v>2</v>
      </c>
      <c r="H267" s="18">
        <v>2</v>
      </c>
      <c r="I267" s="18">
        <v>2</v>
      </c>
      <c r="J267" s="19">
        <v>0</v>
      </c>
      <c r="K267" s="19">
        <v>0</v>
      </c>
      <c r="L267" s="18">
        <v>6</v>
      </c>
      <c r="M267" s="18">
        <v>6</v>
      </c>
      <c r="N267" s="19">
        <v>0</v>
      </c>
      <c r="O267" s="18">
        <v>5</v>
      </c>
      <c r="P267" s="18">
        <v>5</v>
      </c>
    </row>
    <row r="268" spans="1:16" ht="38.25" hidden="1" x14ac:dyDescent="0.25">
      <c r="A268" s="16" t="s">
        <v>115</v>
      </c>
      <c r="B268" s="17" t="s">
        <v>103</v>
      </c>
      <c r="C268" s="17" t="s">
        <v>116</v>
      </c>
      <c r="D268" s="16" t="s">
        <v>36</v>
      </c>
      <c r="E268" s="16" t="s">
        <v>58</v>
      </c>
      <c r="F268" s="18">
        <v>150</v>
      </c>
      <c r="G268" s="18">
        <v>146</v>
      </c>
      <c r="H268" s="18">
        <v>176</v>
      </c>
      <c r="I268" s="18">
        <v>208</v>
      </c>
      <c r="J268" s="19">
        <v>220</v>
      </c>
      <c r="K268" s="19">
        <v>150</v>
      </c>
      <c r="L268" s="18">
        <v>680</v>
      </c>
      <c r="M268" s="18">
        <v>680</v>
      </c>
      <c r="N268" s="19">
        <v>150</v>
      </c>
      <c r="O268" s="18">
        <v>720</v>
      </c>
      <c r="P268" s="18">
        <v>750</v>
      </c>
    </row>
    <row r="269" spans="1:16" ht="38.25" hidden="1" x14ac:dyDescent="0.25">
      <c r="A269" s="16" t="s">
        <v>115</v>
      </c>
      <c r="B269" s="17" t="s">
        <v>103</v>
      </c>
      <c r="C269" s="17" t="s">
        <v>116</v>
      </c>
      <c r="D269" s="16" t="s">
        <v>36</v>
      </c>
      <c r="E269" s="16" t="s">
        <v>62</v>
      </c>
      <c r="F269" s="18">
        <v>34</v>
      </c>
      <c r="G269" s="18">
        <v>47</v>
      </c>
      <c r="H269" s="18">
        <v>53</v>
      </c>
      <c r="I269" s="18">
        <v>71</v>
      </c>
      <c r="J269" s="19">
        <v>55</v>
      </c>
      <c r="K269" s="19">
        <v>34</v>
      </c>
      <c r="L269" s="18">
        <v>205</v>
      </c>
      <c r="M269" s="18">
        <v>205</v>
      </c>
      <c r="N269" s="19">
        <v>34</v>
      </c>
      <c r="O269" s="18">
        <v>217</v>
      </c>
      <c r="P269" s="18">
        <v>226</v>
      </c>
    </row>
    <row r="270" spans="1:16" ht="38.25" hidden="1" x14ac:dyDescent="0.25">
      <c r="A270" s="16" t="s">
        <v>115</v>
      </c>
      <c r="B270" s="17" t="s">
        <v>103</v>
      </c>
      <c r="C270" s="17" t="s">
        <v>116</v>
      </c>
      <c r="D270" s="16" t="s">
        <v>36</v>
      </c>
      <c r="E270" s="16" t="s">
        <v>64</v>
      </c>
      <c r="F270" s="18">
        <v>7</v>
      </c>
      <c r="G270" s="18">
        <v>7</v>
      </c>
      <c r="H270" s="18">
        <v>7</v>
      </c>
      <c r="I270" s="18">
        <v>6</v>
      </c>
      <c r="J270" s="19">
        <v>10</v>
      </c>
      <c r="K270" s="19">
        <v>7</v>
      </c>
      <c r="L270" s="18">
        <v>27</v>
      </c>
      <c r="M270" s="18">
        <v>27</v>
      </c>
      <c r="N270" s="19">
        <v>7</v>
      </c>
      <c r="O270" s="18">
        <v>24</v>
      </c>
      <c r="P270" s="18">
        <v>19</v>
      </c>
    </row>
    <row r="271" spans="1:16" ht="38.25" hidden="1" x14ac:dyDescent="0.25">
      <c r="A271" s="16" t="s">
        <v>115</v>
      </c>
      <c r="B271" s="17" t="s">
        <v>103</v>
      </c>
      <c r="C271" s="17" t="s">
        <v>116</v>
      </c>
      <c r="D271" s="16" t="s">
        <v>36</v>
      </c>
      <c r="E271" s="16" t="s">
        <v>69</v>
      </c>
      <c r="F271" s="18">
        <v>131</v>
      </c>
      <c r="G271" s="18">
        <v>20</v>
      </c>
      <c r="H271" s="18">
        <v>1</v>
      </c>
      <c r="I271" s="18">
        <v>110</v>
      </c>
      <c r="J271" s="19">
        <v>151</v>
      </c>
      <c r="K271" s="19">
        <v>131</v>
      </c>
      <c r="L271" s="18">
        <v>262</v>
      </c>
      <c r="M271" s="18">
        <v>262</v>
      </c>
      <c r="N271" s="19">
        <v>131</v>
      </c>
      <c r="O271" s="18">
        <v>262</v>
      </c>
      <c r="P271" s="18">
        <v>262</v>
      </c>
    </row>
    <row r="272" spans="1:16" ht="38.25" hidden="1" x14ac:dyDescent="0.25">
      <c r="A272" s="16" t="s">
        <v>115</v>
      </c>
      <c r="B272" s="17" t="s">
        <v>103</v>
      </c>
      <c r="C272" s="17" t="s">
        <v>116</v>
      </c>
      <c r="D272" s="16" t="s">
        <v>36</v>
      </c>
      <c r="E272" s="16" t="s">
        <v>70</v>
      </c>
      <c r="F272" s="18">
        <v>20</v>
      </c>
      <c r="G272" s="18">
        <v>20</v>
      </c>
      <c r="H272" s="18">
        <v>20</v>
      </c>
      <c r="I272" s="18">
        <v>18</v>
      </c>
      <c r="J272" s="19">
        <v>26</v>
      </c>
      <c r="K272" s="19">
        <v>20</v>
      </c>
      <c r="L272" s="18">
        <v>78</v>
      </c>
      <c r="M272" s="18">
        <v>78</v>
      </c>
      <c r="N272" s="19">
        <v>20</v>
      </c>
      <c r="O272" s="18">
        <v>78</v>
      </c>
      <c r="P272" s="18">
        <v>78</v>
      </c>
    </row>
    <row r="273" spans="1:16" ht="38.25" hidden="1" x14ac:dyDescent="0.25">
      <c r="A273" s="16" t="s">
        <v>115</v>
      </c>
      <c r="B273" s="17" t="s">
        <v>103</v>
      </c>
      <c r="C273" s="17" t="s">
        <v>116</v>
      </c>
      <c r="D273" s="16" t="s">
        <v>36</v>
      </c>
      <c r="E273" s="16" t="s">
        <v>71</v>
      </c>
      <c r="F273" s="18">
        <v>1</v>
      </c>
      <c r="G273" s="18">
        <v>1</v>
      </c>
      <c r="H273" s="18">
        <v>1</v>
      </c>
      <c r="I273" s="18">
        <v>0</v>
      </c>
      <c r="J273" s="19">
        <v>2</v>
      </c>
      <c r="K273" s="19">
        <v>1</v>
      </c>
      <c r="L273" s="18">
        <v>3</v>
      </c>
      <c r="M273" s="18">
        <v>3</v>
      </c>
      <c r="N273" s="19">
        <v>1</v>
      </c>
      <c r="O273" s="18">
        <v>3</v>
      </c>
      <c r="P273" s="18">
        <v>3</v>
      </c>
    </row>
    <row r="274" spans="1:16" ht="38.25" hidden="1" x14ac:dyDescent="0.25">
      <c r="A274" s="16" t="s">
        <v>115</v>
      </c>
      <c r="B274" s="17" t="s">
        <v>103</v>
      </c>
      <c r="C274" s="17" t="s">
        <v>116</v>
      </c>
      <c r="D274" s="16" t="s">
        <v>36</v>
      </c>
      <c r="E274" s="16" t="s">
        <v>72</v>
      </c>
      <c r="F274" s="18">
        <v>1</v>
      </c>
      <c r="G274" s="18">
        <v>0</v>
      </c>
      <c r="H274" s="18">
        <v>0</v>
      </c>
      <c r="I274" s="18">
        <v>0</v>
      </c>
      <c r="J274" s="19">
        <v>1</v>
      </c>
      <c r="K274" s="19">
        <v>1</v>
      </c>
      <c r="L274" s="18">
        <v>1</v>
      </c>
      <c r="M274" s="18">
        <v>1</v>
      </c>
      <c r="N274" s="19">
        <v>1</v>
      </c>
      <c r="O274" s="18">
        <v>1</v>
      </c>
      <c r="P274" s="18">
        <v>1</v>
      </c>
    </row>
    <row r="275" spans="1:16" ht="38.25" hidden="1" x14ac:dyDescent="0.25">
      <c r="A275" s="16" t="s">
        <v>115</v>
      </c>
      <c r="B275" s="17" t="s">
        <v>103</v>
      </c>
      <c r="C275" s="17" t="s">
        <v>116</v>
      </c>
      <c r="D275" s="16" t="s">
        <v>36</v>
      </c>
      <c r="E275" s="16" t="s">
        <v>104</v>
      </c>
      <c r="F275" s="18">
        <v>0</v>
      </c>
      <c r="G275" s="18">
        <v>5</v>
      </c>
      <c r="H275" s="18">
        <v>5</v>
      </c>
      <c r="I275" s="18">
        <v>0</v>
      </c>
      <c r="J275" s="19">
        <v>0</v>
      </c>
      <c r="K275" s="19">
        <v>0</v>
      </c>
      <c r="L275" s="18">
        <v>10</v>
      </c>
      <c r="M275" s="18">
        <v>10</v>
      </c>
      <c r="N275" s="19">
        <v>0</v>
      </c>
      <c r="O275" s="18">
        <v>9</v>
      </c>
      <c r="P275" s="18">
        <v>7</v>
      </c>
    </row>
    <row r="276" spans="1:16" ht="38.25" hidden="1" x14ac:dyDescent="0.25">
      <c r="A276" s="16" t="s">
        <v>115</v>
      </c>
      <c r="B276" s="17" t="s">
        <v>103</v>
      </c>
      <c r="C276" s="17" t="s">
        <v>116</v>
      </c>
      <c r="D276" s="16" t="s">
        <v>36</v>
      </c>
      <c r="E276" s="16" t="s">
        <v>80</v>
      </c>
      <c r="F276" s="18">
        <v>13</v>
      </c>
      <c r="G276" s="18">
        <v>7</v>
      </c>
      <c r="H276" s="18">
        <v>7</v>
      </c>
      <c r="I276" s="18">
        <v>9</v>
      </c>
      <c r="J276" s="19">
        <v>18</v>
      </c>
      <c r="K276" s="19">
        <v>8</v>
      </c>
      <c r="L276" s="18">
        <v>36</v>
      </c>
      <c r="M276" s="18">
        <v>36</v>
      </c>
      <c r="N276" s="19">
        <v>8</v>
      </c>
      <c r="O276" s="18">
        <v>32</v>
      </c>
      <c r="P276" s="18">
        <v>26</v>
      </c>
    </row>
    <row r="277" spans="1:16" ht="38.25" hidden="1" x14ac:dyDescent="0.25">
      <c r="A277" s="16" t="s">
        <v>115</v>
      </c>
      <c r="B277" s="17" t="s">
        <v>103</v>
      </c>
      <c r="C277" s="17" t="s">
        <v>116</v>
      </c>
      <c r="D277" s="16" t="s">
        <v>36</v>
      </c>
      <c r="E277" s="16" t="s">
        <v>106</v>
      </c>
      <c r="F277" s="18">
        <v>0</v>
      </c>
      <c r="G277" s="18">
        <v>25</v>
      </c>
      <c r="H277" s="18">
        <v>22</v>
      </c>
      <c r="I277" s="18">
        <v>0</v>
      </c>
      <c r="J277" s="19">
        <v>0</v>
      </c>
      <c r="K277" s="19">
        <v>0</v>
      </c>
      <c r="L277" s="18">
        <v>47</v>
      </c>
      <c r="M277" s="18">
        <v>47</v>
      </c>
      <c r="N277" s="19">
        <v>0</v>
      </c>
      <c r="O277" s="18">
        <v>42</v>
      </c>
      <c r="P277" s="18">
        <v>34</v>
      </c>
    </row>
    <row r="278" spans="1:16" ht="38.25" hidden="1" x14ac:dyDescent="0.25">
      <c r="A278" s="16" t="s">
        <v>115</v>
      </c>
      <c r="B278" s="17" t="s">
        <v>103</v>
      </c>
      <c r="C278" s="17" t="s">
        <v>116</v>
      </c>
      <c r="D278" s="16" t="s">
        <v>36</v>
      </c>
      <c r="E278" s="16" t="s">
        <v>81</v>
      </c>
      <c r="F278" s="18">
        <v>0</v>
      </c>
      <c r="G278" s="18">
        <v>0</v>
      </c>
      <c r="H278" s="18">
        <v>0</v>
      </c>
      <c r="I278" s="18">
        <v>23</v>
      </c>
      <c r="J278" s="19">
        <v>0</v>
      </c>
      <c r="K278" s="19">
        <v>0</v>
      </c>
      <c r="L278" s="18">
        <v>23</v>
      </c>
      <c r="M278" s="18">
        <v>23</v>
      </c>
      <c r="N278" s="19">
        <v>0</v>
      </c>
      <c r="O278" s="18">
        <v>22</v>
      </c>
      <c r="P278" s="18">
        <v>20</v>
      </c>
    </row>
    <row r="279" spans="1:16" ht="38.25" hidden="1" x14ac:dyDescent="0.25">
      <c r="A279" s="16" t="s">
        <v>115</v>
      </c>
      <c r="B279" s="17" t="s">
        <v>103</v>
      </c>
      <c r="C279" s="17" t="s">
        <v>116</v>
      </c>
      <c r="D279" s="16" t="s">
        <v>36</v>
      </c>
      <c r="E279" s="16" t="s">
        <v>82</v>
      </c>
      <c r="F279" s="18">
        <v>10</v>
      </c>
      <c r="G279" s="18">
        <v>32</v>
      </c>
      <c r="H279" s="18">
        <v>9</v>
      </c>
      <c r="I279" s="18">
        <v>10</v>
      </c>
      <c r="J279" s="19">
        <v>28</v>
      </c>
      <c r="K279" s="19">
        <v>2</v>
      </c>
      <c r="L279" s="18">
        <v>61</v>
      </c>
      <c r="M279" s="18">
        <v>61</v>
      </c>
      <c r="N279" s="19">
        <v>2</v>
      </c>
      <c r="O279" s="18">
        <v>36</v>
      </c>
      <c r="P279" s="18">
        <v>12</v>
      </c>
    </row>
    <row r="280" spans="1:16" ht="38.25" hidden="1" x14ac:dyDescent="0.25">
      <c r="A280" s="16" t="s">
        <v>115</v>
      </c>
      <c r="B280" s="17" t="s">
        <v>103</v>
      </c>
      <c r="C280" s="17" t="s">
        <v>116</v>
      </c>
      <c r="D280" s="16" t="s">
        <v>36</v>
      </c>
      <c r="E280" s="16" t="s">
        <v>83</v>
      </c>
      <c r="F280" s="18">
        <v>80</v>
      </c>
      <c r="G280" s="18">
        <v>112</v>
      </c>
      <c r="H280" s="18">
        <v>79</v>
      </c>
      <c r="I280" s="18">
        <v>78</v>
      </c>
      <c r="J280" s="19">
        <v>110</v>
      </c>
      <c r="K280" s="19">
        <v>50</v>
      </c>
      <c r="L280" s="18">
        <v>349</v>
      </c>
      <c r="M280" s="18">
        <v>349</v>
      </c>
      <c r="N280" s="19">
        <v>50</v>
      </c>
      <c r="O280" s="18">
        <v>349</v>
      </c>
      <c r="P280" s="18">
        <v>349</v>
      </c>
    </row>
    <row r="281" spans="1:16" ht="38.25" hidden="1" x14ac:dyDescent="0.25">
      <c r="A281" s="16" t="s">
        <v>115</v>
      </c>
      <c r="B281" s="17" t="s">
        <v>103</v>
      </c>
      <c r="C281" s="17" t="s">
        <v>116</v>
      </c>
      <c r="D281" s="16" t="s">
        <v>36</v>
      </c>
      <c r="E281" s="16" t="s">
        <v>122</v>
      </c>
      <c r="F281" s="18">
        <v>0</v>
      </c>
      <c r="G281" s="18">
        <v>7</v>
      </c>
      <c r="H281" s="18">
        <v>0</v>
      </c>
      <c r="I281" s="18">
        <v>60</v>
      </c>
      <c r="J281" s="19">
        <v>0</v>
      </c>
      <c r="K281" s="19">
        <v>0</v>
      </c>
      <c r="L281" s="18">
        <v>67</v>
      </c>
      <c r="M281" s="18">
        <v>67</v>
      </c>
      <c r="N281" s="19">
        <v>0</v>
      </c>
      <c r="O281" s="18">
        <v>67</v>
      </c>
      <c r="P281" s="18">
        <v>67</v>
      </c>
    </row>
    <row r="282" spans="1:16" ht="38.25" hidden="1" x14ac:dyDescent="0.25">
      <c r="A282" s="16" t="s">
        <v>115</v>
      </c>
      <c r="B282" s="17" t="s">
        <v>103</v>
      </c>
      <c r="C282" s="17" t="s">
        <v>116</v>
      </c>
      <c r="D282" s="16" t="s">
        <v>36</v>
      </c>
      <c r="E282" s="16" t="s">
        <v>107</v>
      </c>
      <c r="F282" s="18">
        <v>6</v>
      </c>
      <c r="G282" s="18">
        <v>0</v>
      </c>
      <c r="H282" s="18">
        <v>0</v>
      </c>
      <c r="I282" s="18">
        <v>0</v>
      </c>
      <c r="J282" s="19">
        <v>6</v>
      </c>
      <c r="K282" s="19">
        <v>0</v>
      </c>
      <c r="L282" s="18">
        <v>6</v>
      </c>
      <c r="M282" s="18">
        <v>6</v>
      </c>
      <c r="N282" s="19">
        <v>0</v>
      </c>
      <c r="O282" s="18">
        <v>5</v>
      </c>
      <c r="P282" s="18">
        <v>4</v>
      </c>
    </row>
    <row r="283" spans="1:16" ht="38.25" hidden="1" x14ac:dyDescent="0.25">
      <c r="A283" s="16" t="s">
        <v>115</v>
      </c>
      <c r="B283" s="17" t="s">
        <v>103</v>
      </c>
      <c r="C283" s="17" t="s">
        <v>116</v>
      </c>
      <c r="D283" s="16" t="s">
        <v>36</v>
      </c>
      <c r="E283" s="16" t="s">
        <v>92</v>
      </c>
      <c r="F283" s="18">
        <v>12</v>
      </c>
      <c r="G283" s="18">
        <v>12</v>
      </c>
      <c r="H283" s="18">
        <v>12</v>
      </c>
      <c r="I283" s="18">
        <v>12</v>
      </c>
      <c r="J283" s="19">
        <v>24</v>
      </c>
      <c r="K283" s="19">
        <v>5</v>
      </c>
      <c r="L283" s="18">
        <v>48</v>
      </c>
      <c r="M283" s="18">
        <v>48</v>
      </c>
      <c r="N283" s="19">
        <v>5</v>
      </c>
      <c r="O283" s="18">
        <v>38</v>
      </c>
      <c r="P283" s="18">
        <v>29</v>
      </c>
    </row>
    <row r="284" spans="1:16" ht="38.25" hidden="1" x14ac:dyDescent="0.25">
      <c r="A284" s="16" t="s">
        <v>115</v>
      </c>
      <c r="B284" s="17" t="s">
        <v>103</v>
      </c>
      <c r="C284" s="17" t="s">
        <v>45</v>
      </c>
      <c r="D284" s="16" t="s">
        <v>36</v>
      </c>
      <c r="E284" s="16" t="s">
        <v>58</v>
      </c>
      <c r="F284" s="18">
        <v>404</v>
      </c>
      <c r="G284" s="18">
        <v>539</v>
      </c>
      <c r="H284" s="18">
        <v>546</v>
      </c>
      <c r="I284" s="18">
        <v>613</v>
      </c>
      <c r="J284" s="19">
        <v>609</v>
      </c>
      <c r="K284" s="19">
        <v>404</v>
      </c>
      <c r="L284" s="18">
        <v>2102</v>
      </c>
      <c r="M284" s="18">
        <v>2102</v>
      </c>
      <c r="N284" s="19">
        <v>404</v>
      </c>
      <c r="O284" s="18">
        <v>3642</v>
      </c>
      <c r="P284" s="18">
        <v>3783</v>
      </c>
    </row>
    <row r="285" spans="1:16" ht="38.25" hidden="1" x14ac:dyDescent="0.25">
      <c r="A285" s="16" t="s">
        <v>115</v>
      </c>
      <c r="B285" s="17" t="s">
        <v>103</v>
      </c>
      <c r="C285" s="17" t="s">
        <v>45</v>
      </c>
      <c r="D285" s="16" t="s">
        <v>36</v>
      </c>
      <c r="E285" s="16" t="s">
        <v>60</v>
      </c>
      <c r="F285" s="18">
        <v>4</v>
      </c>
      <c r="G285" s="18">
        <v>2</v>
      </c>
      <c r="H285" s="18">
        <v>2</v>
      </c>
      <c r="I285" s="18">
        <v>2</v>
      </c>
      <c r="J285" s="19">
        <v>4</v>
      </c>
      <c r="K285" s="19">
        <v>4</v>
      </c>
      <c r="L285" s="18">
        <v>10</v>
      </c>
      <c r="M285" s="18">
        <v>10</v>
      </c>
      <c r="N285" s="19">
        <v>4</v>
      </c>
      <c r="O285" s="18">
        <v>9</v>
      </c>
      <c r="P285" s="18">
        <v>7</v>
      </c>
    </row>
    <row r="286" spans="1:16" ht="38.25" hidden="1" x14ac:dyDescent="0.25">
      <c r="A286" s="16" t="s">
        <v>115</v>
      </c>
      <c r="B286" s="17" t="s">
        <v>103</v>
      </c>
      <c r="C286" s="17" t="s">
        <v>45</v>
      </c>
      <c r="D286" s="16" t="s">
        <v>36</v>
      </c>
      <c r="E286" s="16" t="s">
        <v>62</v>
      </c>
      <c r="F286" s="18">
        <v>121</v>
      </c>
      <c r="G286" s="18">
        <v>162</v>
      </c>
      <c r="H286" s="18">
        <v>165</v>
      </c>
      <c r="I286" s="18">
        <v>185</v>
      </c>
      <c r="J286" s="19">
        <v>183</v>
      </c>
      <c r="K286" s="19">
        <v>121</v>
      </c>
      <c r="L286" s="18">
        <v>633</v>
      </c>
      <c r="M286" s="18">
        <v>633</v>
      </c>
      <c r="N286" s="19">
        <v>121</v>
      </c>
      <c r="O286" s="18">
        <v>1100</v>
      </c>
      <c r="P286" s="18">
        <v>1143</v>
      </c>
    </row>
    <row r="287" spans="1:16" ht="38.25" hidden="1" x14ac:dyDescent="0.25">
      <c r="A287" s="16" t="s">
        <v>115</v>
      </c>
      <c r="B287" s="17" t="s">
        <v>103</v>
      </c>
      <c r="C287" s="17" t="s">
        <v>45</v>
      </c>
      <c r="D287" s="16" t="s">
        <v>36</v>
      </c>
      <c r="E287" s="16" t="s">
        <v>64</v>
      </c>
      <c r="F287" s="18">
        <v>17</v>
      </c>
      <c r="G287" s="18">
        <v>15</v>
      </c>
      <c r="H287" s="18">
        <v>16</v>
      </c>
      <c r="I287" s="18">
        <v>15</v>
      </c>
      <c r="J287" s="19">
        <v>14</v>
      </c>
      <c r="K287" s="19">
        <v>6</v>
      </c>
      <c r="L287" s="18">
        <v>63</v>
      </c>
      <c r="M287" s="18">
        <v>63</v>
      </c>
      <c r="N287" s="19">
        <v>6</v>
      </c>
      <c r="O287" s="18">
        <v>57</v>
      </c>
      <c r="P287" s="18">
        <v>46</v>
      </c>
    </row>
    <row r="288" spans="1:16" ht="38.25" hidden="1" x14ac:dyDescent="0.25">
      <c r="A288" s="16" t="s">
        <v>115</v>
      </c>
      <c r="B288" s="17" t="s">
        <v>103</v>
      </c>
      <c r="C288" s="17" t="s">
        <v>45</v>
      </c>
      <c r="D288" s="16" t="s">
        <v>36</v>
      </c>
      <c r="E288" s="16" t="s">
        <v>65</v>
      </c>
      <c r="F288" s="18">
        <v>11</v>
      </c>
      <c r="G288" s="18">
        <v>11</v>
      </c>
      <c r="H288" s="18">
        <v>11</v>
      </c>
      <c r="I288" s="18">
        <v>11</v>
      </c>
      <c r="J288" s="19">
        <v>12</v>
      </c>
      <c r="K288" s="19">
        <v>4</v>
      </c>
      <c r="L288" s="18">
        <v>44</v>
      </c>
      <c r="M288" s="18">
        <v>44</v>
      </c>
      <c r="N288" s="19">
        <v>4</v>
      </c>
      <c r="O288" s="18">
        <v>40</v>
      </c>
      <c r="P288" s="18">
        <v>32</v>
      </c>
    </row>
    <row r="289" spans="1:16" ht="38.25" hidden="1" x14ac:dyDescent="0.25">
      <c r="A289" s="16" t="s">
        <v>115</v>
      </c>
      <c r="B289" s="17" t="s">
        <v>103</v>
      </c>
      <c r="C289" s="17" t="s">
        <v>45</v>
      </c>
      <c r="D289" s="16" t="s">
        <v>36</v>
      </c>
      <c r="E289" s="16" t="s">
        <v>67</v>
      </c>
      <c r="F289" s="18">
        <v>8</v>
      </c>
      <c r="G289" s="18">
        <v>10</v>
      </c>
      <c r="H289" s="18">
        <v>4</v>
      </c>
      <c r="I289" s="18">
        <v>8</v>
      </c>
      <c r="J289" s="19">
        <v>8</v>
      </c>
      <c r="K289" s="19">
        <v>8</v>
      </c>
      <c r="L289" s="18">
        <v>30</v>
      </c>
      <c r="M289" s="18">
        <v>30</v>
      </c>
      <c r="N289" s="19">
        <v>8</v>
      </c>
      <c r="O289" s="18">
        <v>27</v>
      </c>
      <c r="P289" s="18">
        <v>22</v>
      </c>
    </row>
    <row r="290" spans="1:16" ht="38.25" hidden="1" x14ac:dyDescent="0.25">
      <c r="A290" s="16" t="s">
        <v>115</v>
      </c>
      <c r="B290" s="17" t="s">
        <v>103</v>
      </c>
      <c r="C290" s="17" t="s">
        <v>45</v>
      </c>
      <c r="D290" s="16" t="s">
        <v>36</v>
      </c>
      <c r="E290" s="16" t="s">
        <v>69</v>
      </c>
      <c r="F290" s="18">
        <v>285</v>
      </c>
      <c r="G290" s="18">
        <v>82</v>
      </c>
      <c r="H290" s="18">
        <v>7</v>
      </c>
      <c r="I290" s="18">
        <v>182</v>
      </c>
      <c r="J290" s="19">
        <v>140</v>
      </c>
      <c r="K290" s="19">
        <v>110</v>
      </c>
      <c r="L290" s="18">
        <v>556</v>
      </c>
      <c r="M290" s="18">
        <v>556</v>
      </c>
      <c r="N290" s="19">
        <v>110</v>
      </c>
      <c r="O290" s="18">
        <v>556</v>
      </c>
      <c r="P290" s="18">
        <v>556</v>
      </c>
    </row>
    <row r="291" spans="1:16" ht="38.25" hidden="1" x14ac:dyDescent="0.25">
      <c r="A291" s="16" t="s">
        <v>115</v>
      </c>
      <c r="B291" s="17" t="s">
        <v>103</v>
      </c>
      <c r="C291" s="17" t="s">
        <v>45</v>
      </c>
      <c r="D291" s="16" t="s">
        <v>36</v>
      </c>
      <c r="E291" s="16" t="s">
        <v>70</v>
      </c>
      <c r="F291" s="18">
        <v>45</v>
      </c>
      <c r="G291" s="18">
        <v>15</v>
      </c>
      <c r="H291" s="18">
        <v>16</v>
      </c>
      <c r="I291" s="18">
        <v>21</v>
      </c>
      <c r="J291" s="19">
        <v>22</v>
      </c>
      <c r="K291" s="19">
        <v>17</v>
      </c>
      <c r="L291" s="18">
        <v>97</v>
      </c>
      <c r="M291" s="18">
        <v>97</v>
      </c>
      <c r="N291" s="19">
        <v>17</v>
      </c>
      <c r="O291" s="18">
        <v>97</v>
      </c>
      <c r="P291" s="18">
        <v>97</v>
      </c>
    </row>
    <row r="292" spans="1:16" ht="38.25" hidden="1" x14ac:dyDescent="0.25">
      <c r="A292" s="16" t="s">
        <v>115</v>
      </c>
      <c r="B292" s="17" t="s">
        <v>103</v>
      </c>
      <c r="C292" s="17" t="s">
        <v>45</v>
      </c>
      <c r="D292" s="16" t="s">
        <v>36</v>
      </c>
      <c r="E292" s="16" t="s">
        <v>71</v>
      </c>
      <c r="F292" s="18">
        <v>5</v>
      </c>
      <c r="G292" s="18">
        <v>5</v>
      </c>
      <c r="H292" s="18">
        <v>5</v>
      </c>
      <c r="I292" s="18">
        <v>4</v>
      </c>
      <c r="J292" s="19">
        <v>0</v>
      </c>
      <c r="K292" s="19">
        <v>0</v>
      </c>
      <c r="L292" s="18">
        <v>19</v>
      </c>
      <c r="M292" s="18">
        <v>19</v>
      </c>
      <c r="N292" s="19">
        <v>0</v>
      </c>
      <c r="O292" s="18">
        <v>19</v>
      </c>
      <c r="P292" s="18">
        <v>19</v>
      </c>
    </row>
    <row r="293" spans="1:16" ht="38.25" hidden="1" x14ac:dyDescent="0.25">
      <c r="A293" s="16" t="s">
        <v>115</v>
      </c>
      <c r="B293" s="17" t="s">
        <v>103</v>
      </c>
      <c r="C293" s="17" t="s">
        <v>45</v>
      </c>
      <c r="D293" s="16" t="s">
        <v>36</v>
      </c>
      <c r="E293" s="16" t="s">
        <v>72</v>
      </c>
      <c r="F293" s="18">
        <v>4</v>
      </c>
      <c r="G293" s="18">
        <v>2</v>
      </c>
      <c r="H293" s="18">
        <v>2</v>
      </c>
      <c r="I293" s="18">
        <v>2</v>
      </c>
      <c r="J293" s="19">
        <v>0</v>
      </c>
      <c r="K293" s="19">
        <v>0</v>
      </c>
      <c r="L293" s="18">
        <v>10</v>
      </c>
      <c r="M293" s="18">
        <v>10</v>
      </c>
      <c r="N293" s="19">
        <v>0</v>
      </c>
      <c r="O293" s="18">
        <v>10</v>
      </c>
      <c r="P293" s="18">
        <v>10</v>
      </c>
    </row>
    <row r="294" spans="1:16" ht="38.25" hidden="1" x14ac:dyDescent="0.25">
      <c r="A294" s="16" t="s">
        <v>115</v>
      </c>
      <c r="B294" s="17" t="s">
        <v>103</v>
      </c>
      <c r="C294" s="17" t="s">
        <v>45</v>
      </c>
      <c r="D294" s="16" t="s">
        <v>36</v>
      </c>
      <c r="E294" s="16" t="s">
        <v>104</v>
      </c>
      <c r="F294" s="18">
        <v>1</v>
      </c>
      <c r="G294" s="18">
        <v>2</v>
      </c>
      <c r="H294" s="18">
        <v>1</v>
      </c>
      <c r="I294" s="18">
        <v>2</v>
      </c>
      <c r="J294" s="19">
        <v>3</v>
      </c>
      <c r="K294" s="19">
        <v>1</v>
      </c>
      <c r="L294" s="18">
        <v>6</v>
      </c>
      <c r="M294" s="18">
        <v>6</v>
      </c>
      <c r="N294" s="19">
        <v>1</v>
      </c>
      <c r="O294" s="18">
        <v>4</v>
      </c>
      <c r="P294" s="18">
        <v>3</v>
      </c>
    </row>
    <row r="295" spans="1:16" ht="38.25" hidden="1" x14ac:dyDescent="0.25">
      <c r="A295" s="16" t="s">
        <v>115</v>
      </c>
      <c r="B295" s="17" t="s">
        <v>103</v>
      </c>
      <c r="C295" s="17" t="s">
        <v>45</v>
      </c>
      <c r="D295" s="16" t="s">
        <v>36</v>
      </c>
      <c r="E295" s="16" t="s">
        <v>76</v>
      </c>
      <c r="F295" s="18">
        <v>3</v>
      </c>
      <c r="G295" s="18">
        <v>0</v>
      </c>
      <c r="H295" s="18">
        <v>3</v>
      </c>
      <c r="I295" s="18">
        <v>0</v>
      </c>
      <c r="J295" s="19">
        <v>3</v>
      </c>
      <c r="K295" s="19">
        <v>3</v>
      </c>
      <c r="L295" s="18">
        <v>6</v>
      </c>
      <c r="M295" s="18">
        <v>6</v>
      </c>
      <c r="N295" s="19">
        <v>3</v>
      </c>
      <c r="O295" s="18">
        <v>7</v>
      </c>
      <c r="P295" s="18">
        <v>7</v>
      </c>
    </row>
    <row r="296" spans="1:16" ht="38.25" hidden="1" x14ac:dyDescent="0.25">
      <c r="A296" s="16" t="s">
        <v>115</v>
      </c>
      <c r="B296" s="17" t="s">
        <v>103</v>
      </c>
      <c r="C296" s="17" t="s">
        <v>45</v>
      </c>
      <c r="D296" s="16" t="s">
        <v>36</v>
      </c>
      <c r="E296" s="16" t="s">
        <v>78</v>
      </c>
      <c r="F296" s="18">
        <v>3</v>
      </c>
      <c r="G296" s="18">
        <v>1</v>
      </c>
      <c r="H296" s="18">
        <v>3</v>
      </c>
      <c r="I296" s="18">
        <v>1</v>
      </c>
      <c r="J296" s="19">
        <v>4</v>
      </c>
      <c r="K296" s="19">
        <v>3</v>
      </c>
      <c r="L296" s="18">
        <v>8</v>
      </c>
      <c r="M296" s="18">
        <v>8</v>
      </c>
      <c r="N296" s="19">
        <v>3</v>
      </c>
      <c r="O296" s="18">
        <v>7</v>
      </c>
      <c r="P296" s="18">
        <v>4</v>
      </c>
    </row>
    <row r="297" spans="1:16" ht="38.25" hidden="1" x14ac:dyDescent="0.25">
      <c r="A297" s="16" t="s">
        <v>115</v>
      </c>
      <c r="B297" s="17" t="s">
        <v>103</v>
      </c>
      <c r="C297" s="17" t="s">
        <v>45</v>
      </c>
      <c r="D297" s="16" t="s">
        <v>36</v>
      </c>
      <c r="E297" s="16" t="s">
        <v>80</v>
      </c>
      <c r="F297" s="18">
        <v>6</v>
      </c>
      <c r="G297" s="18">
        <v>6</v>
      </c>
      <c r="H297" s="18">
        <v>6</v>
      </c>
      <c r="I297" s="18">
        <v>5</v>
      </c>
      <c r="J297" s="19">
        <v>12</v>
      </c>
      <c r="K297" s="19">
        <v>6</v>
      </c>
      <c r="L297" s="18">
        <v>23</v>
      </c>
      <c r="M297" s="18">
        <v>23</v>
      </c>
      <c r="N297" s="19">
        <v>6</v>
      </c>
      <c r="O297" s="18">
        <v>21</v>
      </c>
      <c r="P297" s="18">
        <v>17</v>
      </c>
    </row>
    <row r="298" spans="1:16" ht="38.25" hidden="1" x14ac:dyDescent="0.25">
      <c r="A298" s="16" t="s">
        <v>115</v>
      </c>
      <c r="B298" s="17" t="s">
        <v>103</v>
      </c>
      <c r="C298" s="17" t="s">
        <v>45</v>
      </c>
      <c r="D298" s="16" t="s">
        <v>36</v>
      </c>
      <c r="E298" s="16" t="s">
        <v>120</v>
      </c>
      <c r="F298" s="18">
        <v>0</v>
      </c>
      <c r="G298" s="18">
        <v>0</v>
      </c>
      <c r="H298" s="18">
        <v>0</v>
      </c>
      <c r="I298" s="18">
        <v>5</v>
      </c>
      <c r="J298" s="19">
        <v>0</v>
      </c>
      <c r="K298" s="19">
        <v>0</v>
      </c>
      <c r="L298" s="18">
        <v>5</v>
      </c>
      <c r="M298" s="18">
        <v>5</v>
      </c>
      <c r="N298" s="19">
        <v>0</v>
      </c>
      <c r="O298" s="18">
        <v>5</v>
      </c>
      <c r="P298" s="18">
        <v>5</v>
      </c>
    </row>
    <row r="299" spans="1:16" ht="38.25" hidden="1" x14ac:dyDescent="0.25">
      <c r="A299" s="16" t="s">
        <v>115</v>
      </c>
      <c r="B299" s="17" t="s">
        <v>103</v>
      </c>
      <c r="C299" s="17" t="s">
        <v>45</v>
      </c>
      <c r="D299" s="16" t="s">
        <v>36</v>
      </c>
      <c r="E299" s="16" t="s">
        <v>106</v>
      </c>
      <c r="F299" s="18">
        <v>17</v>
      </c>
      <c r="G299" s="18">
        <v>0</v>
      </c>
      <c r="H299" s="18">
        <v>23</v>
      </c>
      <c r="I299" s="18">
        <v>6</v>
      </c>
      <c r="J299" s="19">
        <v>17</v>
      </c>
      <c r="K299" s="19">
        <v>17</v>
      </c>
      <c r="L299" s="18">
        <v>46</v>
      </c>
      <c r="M299" s="18">
        <v>46</v>
      </c>
      <c r="N299" s="19">
        <v>17</v>
      </c>
      <c r="O299" s="18">
        <v>41</v>
      </c>
      <c r="P299" s="18">
        <v>33</v>
      </c>
    </row>
    <row r="300" spans="1:16" ht="38.25" hidden="1" x14ac:dyDescent="0.25">
      <c r="A300" s="16" t="s">
        <v>115</v>
      </c>
      <c r="B300" s="17" t="s">
        <v>103</v>
      </c>
      <c r="C300" s="17" t="s">
        <v>45</v>
      </c>
      <c r="D300" s="16" t="s">
        <v>36</v>
      </c>
      <c r="E300" s="16" t="s">
        <v>81</v>
      </c>
      <c r="F300" s="18">
        <v>0</v>
      </c>
      <c r="G300" s="18">
        <v>0</v>
      </c>
      <c r="H300" s="18">
        <v>46</v>
      </c>
      <c r="I300" s="18">
        <v>0</v>
      </c>
      <c r="J300" s="19">
        <v>0</v>
      </c>
      <c r="K300" s="19">
        <v>0</v>
      </c>
      <c r="L300" s="18">
        <v>46</v>
      </c>
      <c r="M300" s="18">
        <v>46</v>
      </c>
      <c r="N300" s="19">
        <v>0</v>
      </c>
      <c r="O300" s="18">
        <v>44</v>
      </c>
      <c r="P300" s="18">
        <v>39</v>
      </c>
    </row>
    <row r="301" spans="1:16" ht="38.25" hidden="1" x14ac:dyDescent="0.25">
      <c r="A301" s="16" t="s">
        <v>115</v>
      </c>
      <c r="B301" s="17" t="s">
        <v>103</v>
      </c>
      <c r="C301" s="17" t="s">
        <v>45</v>
      </c>
      <c r="D301" s="16" t="s">
        <v>36</v>
      </c>
      <c r="E301" s="16" t="s">
        <v>82</v>
      </c>
      <c r="F301" s="18">
        <v>30</v>
      </c>
      <c r="G301" s="18">
        <v>10</v>
      </c>
      <c r="H301" s="18">
        <v>28</v>
      </c>
      <c r="I301" s="18">
        <v>36</v>
      </c>
      <c r="J301" s="19">
        <v>30</v>
      </c>
      <c r="K301" s="19">
        <v>0</v>
      </c>
      <c r="L301" s="18">
        <v>104</v>
      </c>
      <c r="M301" s="18">
        <v>104</v>
      </c>
      <c r="N301" s="19">
        <v>0</v>
      </c>
      <c r="O301" s="18">
        <v>85</v>
      </c>
      <c r="P301" s="18">
        <v>64</v>
      </c>
    </row>
    <row r="302" spans="1:16" ht="38.25" hidden="1" x14ac:dyDescent="0.25">
      <c r="A302" s="16" t="s">
        <v>115</v>
      </c>
      <c r="B302" s="17" t="s">
        <v>103</v>
      </c>
      <c r="C302" s="17" t="s">
        <v>45</v>
      </c>
      <c r="D302" s="16" t="s">
        <v>36</v>
      </c>
      <c r="E302" s="16" t="s">
        <v>97</v>
      </c>
      <c r="F302" s="18">
        <v>0</v>
      </c>
      <c r="G302" s="18">
        <v>0</v>
      </c>
      <c r="H302" s="18">
        <v>20</v>
      </c>
      <c r="I302" s="18">
        <v>0</v>
      </c>
      <c r="J302" s="19">
        <v>0</v>
      </c>
      <c r="K302" s="19">
        <v>0</v>
      </c>
      <c r="L302" s="18">
        <v>20</v>
      </c>
      <c r="M302" s="18">
        <v>20</v>
      </c>
      <c r="N302" s="19">
        <v>0</v>
      </c>
      <c r="O302" s="18">
        <v>14</v>
      </c>
      <c r="P302" s="18">
        <v>10</v>
      </c>
    </row>
    <row r="303" spans="1:16" ht="38.25" hidden="1" x14ac:dyDescent="0.25">
      <c r="A303" s="16" t="s">
        <v>115</v>
      </c>
      <c r="B303" s="17" t="s">
        <v>103</v>
      </c>
      <c r="C303" s="17" t="s">
        <v>45</v>
      </c>
      <c r="D303" s="16" t="s">
        <v>36</v>
      </c>
      <c r="E303" s="16" t="s">
        <v>83</v>
      </c>
      <c r="F303" s="18">
        <v>79</v>
      </c>
      <c r="G303" s="18">
        <v>79</v>
      </c>
      <c r="H303" s="18">
        <v>79</v>
      </c>
      <c r="I303" s="18">
        <v>78</v>
      </c>
      <c r="J303" s="19">
        <v>65</v>
      </c>
      <c r="K303" s="19">
        <v>35</v>
      </c>
      <c r="L303" s="18">
        <v>315</v>
      </c>
      <c r="M303" s="18">
        <v>315</v>
      </c>
      <c r="N303" s="19">
        <v>35</v>
      </c>
      <c r="O303" s="18">
        <v>315</v>
      </c>
      <c r="P303" s="18">
        <v>315</v>
      </c>
    </row>
    <row r="304" spans="1:16" ht="38.25" hidden="1" x14ac:dyDescent="0.25">
      <c r="A304" s="16" t="s">
        <v>115</v>
      </c>
      <c r="B304" s="17" t="s">
        <v>103</v>
      </c>
      <c r="C304" s="17" t="s">
        <v>45</v>
      </c>
      <c r="D304" s="16" t="s">
        <v>36</v>
      </c>
      <c r="E304" s="16" t="s">
        <v>107</v>
      </c>
      <c r="F304" s="18">
        <v>0</v>
      </c>
      <c r="G304" s="18">
        <v>0</v>
      </c>
      <c r="H304" s="18">
        <v>10</v>
      </c>
      <c r="I304" s="18">
        <v>0</v>
      </c>
      <c r="J304" s="19">
        <v>0</v>
      </c>
      <c r="K304" s="19">
        <v>0</v>
      </c>
      <c r="L304" s="18">
        <v>10</v>
      </c>
      <c r="M304" s="18">
        <v>10</v>
      </c>
      <c r="N304" s="19">
        <v>0</v>
      </c>
      <c r="O304" s="18">
        <v>8</v>
      </c>
      <c r="P304" s="18">
        <v>6</v>
      </c>
    </row>
    <row r="305" spans="1:16" ht="38.25" hidden="1" x14ac:dyDescent="0.25">
      <c r="A305" s="16" t="s">
        <v>115</v>
      </c>
      <c r="B305" s="17" t="s">
        <v>103</v>
      </c>
      <c r="C305" s="17" t="s">
        <v>45</v>
      </c>
      <c r="D305" s="16" t="s">
        <v>36</v>
      </c>
      <c r="E305" s="16" t="s">
        <v>85</v>
      </c>
      <c r="F305" s="18">
        <v>0</v>
      </c>
      <c r="G305" s="18">
        <v>0</v>
      </c>
      <c r="H305" s="18">
        <v>0</v>
      </c>
      <c r="I305" s="18">
        <v>5</v>
      </c>
      <c r="J305" s="19">
        <v>0</v>
      </c>
      <c r="K305" s="19">
        <v>0</v>
      </c>
      <c r="L305" s="18">
        <v>5</v>
      </c>
      <c r="M305" s="18">
        <v>5</v>
      </c>
      <c r="N305" s="19">
        <v>0</v>
      </c>
      <c r="O305" s="18">
        <v>4</v>
      </c>
      <c r="P305" s="18">
        <v>3</v>
      </c>
    </row>
    <row r="306" spans="1:16" ht="38.25" hidden="1" x14ac:dyDescent="0.25">
      <c r="A306" s="16" t="s">
        <v>115</v>
      </c>
      <c r="B306" s="17" t="s">
        <v>103</v>
      </c>
      <c r="C306" s="17" t="s">
        <v>45</v>
      </c>
      <c r="D306" s="16" t="s">
        <v>36</v>
      </c>
      <c r="E306" s="16" t="s">
        <v>86</v>
      </c>
      <c r="F306" s="18">
        <v>0</v>
      </c>
      <c r="G306" s="18">
        <v>0</v>
      </c>
      <c r="H306" s="18">
        <v>6</v>
      </c>
      <c r="I306" s="18">
        <v>0</v>
      </c>
      <c r="J306" s="19">
        <v>0</v>
      </c>
      <c r="K306" s="19">
        <v>0</v>
      </c>
      <c r="L306" s="18">
        <v>6</v>
      </c>
      <c r="M306" s="18">
        <v>6</v>
      </c>
      <c r="N306" s="19">
        <v>0</v>
      </c>
      <c r="O306" s="18">
        <v>5</v>
      </c>
      <c r="P306" s="18">
        <v>4</v>
      </c>
    </row>
    <row r="307" spans="1:16" ht="38.25" hidden="1" x14ac:dyDescent="0.25">
      <c r="A307" s="16" t="s">
        <v>115</v>
      </c>
      <c r="B307" s="17" t="s">
        <v>103</v>
      </c>
      <c r="C307" s="17" t="s">
        <v>45</v>
      </c>
      <c r="D307" s="16" t="s">
        <v>36</v>
      </c>
      <c r="E307" s="16" t="s">
        <v>87</v>
      </c>
      <c r="F307" s="18">
        <v>15</v>
      </c>
      <c r="G307" s="18">
        <v>10</v>
      </c>
      <c r="H307" s="18">
        <v>7</v>
      </c>
      <c r="I307" s="18">
        <v>14</v>
      </c>
      <c r="J307" s="19">
        <v>15</v>
      </c>
      <c r="K307" s="19">
        <v>0</v>
      </c>
      <c r="L307" s="18">
        <v>46</v>
      </c>
      <c r="M307" s="18">
        <v>46</v>
      </c>
      <c r="N307" s="19">
        <v>0</v>
      </c>
      <c r="O307" s="18">
        <v>41</v>
      </c>
      <c r="P307" s="18">
        <v>33</v>
      </c>
    </row>
    <row r="308" spans="1:16" ht="38.25" hidden="1" x14ac:dyDescent="0.25">
      <c r="A308" s="16" t="s">
        <v>115</v>
      </c>
      <c r="B308" s="17" t="s">
        <v>103</v>
      </c>
      <c r="C308" s="17" t="s">
        <v>45</v>
      </c>
      <c r="D308" s="16" t="s">
        <v>36</v>
      </c>
      <c r="E308" s="16" t="s">
        <v>92</v>
      </c>
      <c r="F308" s="18">
        <v>48</v>
      </c>
      <c r="G308" s="18">
        <v>16</v>
      </c>
      <c r="H308" s="18">
        <v>48</v>
      </c>
      <c r="I308" s="18">
        <v>57</v>
      </c>
      <c r="J308" s="19">
        <v>64</v>
      </c>
      <c r="K308" s="19">
        <v>48</v>
      </c>
      <c r="L308" s="18">
        <v>169</v>
      </c>
      <c r="M308" s="18">
        <v>169</v>
      </c>
      <c r="N308" s="19">
        <v>48</v>
      </c>
      <c r="O308" s="18">
        <v>135</v>
      </c>
      <c r="P308" s="18">
        <v>101</v>
      </c>
    </row>
    <row r="309" spans="1:16" ht="38.25" hidden="1" x14ac:dyDescent="0.25">
      <c r="A309" s="16" t="s">
        <v>115</v>
      </c>
      <c r="B309" s="17" t="s">
        <v>103</v>
      </c>
      <c r="C309" s="17" t="s">
        <v>45</v>
      </c>
      <c r="D309" s="16" t="s">
        <v>36</v>
      </c>
      <c r="E309" s="16" t="s">
        <v>93</v>
      </c>
      <c r="F309" s="18">
        <v>28</v>
      </c>
      <c r="G309" s="18">
        <v>20</v>
      </c>
      <c r="H309" s="18">
        <v>25</v>
      </c>
      <c r="I309" s="18">
        <v>24</v>
      </c>
      <c r="J309" s="19">
        <v>28</v>
      </c>
      <c r="K309" s="19">
        <v>28</v>
      </c>
      <c r="L309" s="18">
        <v>97</v>
      </c>
      <c r="M309" s="18">
        <v>97</v>
      </c>
      <c r="N309" s="19">
        <v>28</v>
      </c>
      <c r="O309" s="18">
        <v>87</v>
      </c>
      <c r="P309" s="18">
        <v>69</v>
      </c>
    </row>
    <row r="310" spans="1:16" ht="38.25" hidden="1" x14ac:dyDescent="0.25">
      <c r="A310" s="16" t="s">
        <v>115</v>
      </c>
      <c r="B310" s="17" t="s">
        <v>103</v>
      </c>
      <c r="C310" s="17" t="s">
        <v>45</v>
      </c>
      <c r="D310" s="16" t="s">
        <v>36</v>
      </c>
      <c r="E310" s="16" t="s">
        <v>94</v>
      </c>
      <c r="F310" s="18">
        <v>0</v>
      </c>
      <c r="G310" s="18">
        <v>0</v>
      </c>
      <c r="H310" s="18">
        <v>0</v>
      </c>
      <c r="I310" s="18">
        <v>1</v>
      </c>
      <c r="J310" s="19">
        <v>0</v>
      </c>
      <c r="K310" s="19">
        <v>0</v>
      </c>
      <c r="L310" s="18">
        <v>1</v>
      </c>
      <c r="M310" s="18">
        <v>1</v>
      </c>
      <c r="N310" s="19">
        <v>0</v>
      </c>
      <c r="O310" s="18">
        <v>1</v>
      </c>
      <c r="P310" s="18">
        <v>1</v>
      </c>
    </row>
    <row r="311" spans="1:16" ht="38.25" hidden="1" x14ac:dyDescent="0.25">
      <c r="A311" s="16" t="s">
        <v>115</v>
      </c>
      <c r="B311" s="17" t="s">
        <v>103</v>
      </c>
      <c r="C311" s="17" t="s">
        <v>45</v>
      </c>
      <c r="D311" s="16" t="s">
        <v>36</v>
      </c>
      <c r="E311" s="16" t="s">
        <v>102</v>
      </c>
      <c r="F311" s="18">
        <v>2</v>
      </c>
      <c r="G311" s="18">
        <v>0</v>
      </c>
      <c r="H311" s="18">
        <v>0</v>
      </c>
      <c r="I311" s="18">
        <v>0</v>
      </c>
      <c r="J311" s="19">
        <v>2</v>
      </c>
      <c r="K311" s="19">
        <v>2</v>
      </c>
      <c r="L311" s="18">
        <v>2</v>
      </c>
      <c r="M311" s="18">
        <v>2</v>
      </c>
      <c r="N311" s="19">
        <v>2</v>
      </c>
      <c r="O311" s="18">
        <v>2</v>
      </c>
      <c r="P311" s="18">
        <v>2</v>
      </c>
    </row>
    <row r="312" spans="1:16" ht="38.25" hidden="1" x14ac:dyDescent="0.25">
      <c r="A312" s="16" t="s">
        <v>115</v>
      </c>
      <c r="B312" s="17" t="s">
        <v>103</v>
      </c>
      <c r="C312" s="17" t="s">
        <v>37</v>
      </c>
      <c r="D312" s="16" t="s">
        <v>36</v>
      </c>
      <c r="E312" s="16" t="s">
        <v>58</v>
      </c>
      <c r="F312" s="18">
        <v>594</v>
      </c>
      <c r="G312" s="18">
        <v>736</v>
      </c>
      <c r="H312" s="18">
        <v>756</v>
      </c>
      <c r="I312" s="18">
        <v>877</v>
      </c>
      <c r="J312" s="19">
        <v>935.2</v>
      </c>
      <c r="K312" s="19">
        <v>594</v>
      </c>
      <c r="L312" s="18">
        <v>2963</v>
      </c>
      <c r="M312" s="18">
        <v>2963</v>
      </c>
      <c r="N312" s="19">
        <v>594</v>
      </c>
      <c r="O312" s="18">
        <v>3105</v>
      </c>
      <c r="P312" s="18">
        <v>3197</v>
      </c>
    </row>
    <row r="313" spans="1:16" ht="38.25" hidden="1" x14ac:dyDescent="0.25">
      <c r="A313" s="16" t="s">
        <v>115</v>
      </c>
      <c r="B313" s="17" t="s">
        <v>103</v>
      </c>
      <c r="C313" s="17" t="s">
        <v>37</v>
      </c>
      <c r="D313" s="16" t="s">
        <v>36</v>
      </c>
      <c r="E313" s="16" t="s">
        <v>60</v>
      </c>
      <c r="F313" s="18">
        <v>2</v>
      </c>
      <c r="G313" s="18">
        <v>4</v>
      </c>
      <c r="H313" s="18">
        <v>3</v>
      </c>
      <c r="I313" s="18">
        <v>3</v>
      </c>
      <c r="J313" s="19">
        <v>6</v>
      </c>
      <c r="K313" s="19">
        <v>2</v>
      </c>
      <c r="L313" s="18">
        <v>12</v>
      </c>
      <c r="M313" s="18">
        <v>12</v>
      </c>
      <c r="N313" s="19">
        <v>2</v>
      </c>
      <c r="O313" s="18">
        <v>11</v>
      </c>
      <c r="P313" s="18">
        <v>9</v>
      </c>
    </row>
    <row r="314" spans="1:16" ht="38.25" hidden="1" x14ac:dyDescent="0.25">
      <c r="A314" s="16" t="s">
        <v>115</v>
      </c>
      <c r="B314" s="17" t="s">
        <v>103</v>
      </c>
      <c r="C314" s="17" t="s">
        <v>37</v>
      </c>
      <c r="D314" s="16" t="s">
        <v>36</v>
      </c>
      <c r="E314" s="16" t="s">
        <v>62</v>
      </c>
      <c r="F314" s="18">
        <v>160</v>
      </c>
      <c r="G314" s="18">
        <v>222</v>
      </c>
      <c r="H314" s="18">
        <v>228</v>
      </c>
      <c r="I314" s="18">
        <v>285</v>
      </c>
      <c r="J314" s="19">
        <v>263</v>
      </c>
      <c r="K314" s="19">
        <v>160</v>
      </c>
      <c r="L314" s="18">
        <v>895</v>
      </c>
      <c r="M314" s="18">
        <v>895</v>
      </c>
      <c r="N314" s="19">
        <v>160</v>
      </c>
      <c r="O314" s="18">
        <v>938</v>
      </c>
      <c r="P314" s="18">
        <v>966</v>
      </c>
    </row>
    <row r="315" spans="1:16" ht="38.25" hidden="1" x14ac:dyDescent="0.25">
      <c r="A315" s="16" t="s">
        <v>115</v>
      </c>
      <c r="B315" s="17" t="s">
        <v>103</v>
      </c>
      <c r="C315" s="17" t="s">
        <v>37</v>
      </c>
      <c r="D315" s="16" t="s">
        <v>36</v>
      </c>
      <c r="E315" s="16" t="s">
        <v>64</v>
      </c>
      <c r="F315" s="18">
        <v>46</v>
      </c>
      <c r="G315" s="18">
        <v>50</v>
      </c>
      <c r="H315" s="18">
        <v>50</v>
      </c>
      <c r="I315" s="18">
        <v>44</v>
      </c>
      <c r="J315" s="19">
        <v>72</v>
      </c>
      <c r="K315" s="19">
        <v>46</v>
      </c>
      <c r="L315" s="18">
        <v>190</v>
      </c>
      <c r="M315" s="18">
        <v>190</v>
      </c>
      <c r="N315" s="19">
        <v>46</v>
      </c>
      <c r="O315" s="18">
        <v>171</v>
      </c>
      <c r="P315" s="18">
        <v>137</v>
      </c>
    </row>
    <row r="316" spans="1:16" ht="38.25" hidden="1" x14ac:dyDescent="0.25">
      <c r="A316" s="16" t="s">
        <v>115</v>
      </c>
      <c r="B316" s="17" t="s">
        <v>103</v>
      </c>
      <c r="C316" s="17" t="s">
        <v>37</v>
      </c>
      <c r="D316" s="16" t="s">
        <v>36</v>
      </c>
      <c r="E316" s="16" t="s">
        <v>65</v>
      </c>
      <c r="F316" s="18">
        <v>13</v>
      </c>
      <c r="G316" s="18">
        <v>13</v>
      </c>
      <c r="H316" s="18">
        <v>13</v>
      </c>
      <c r="I316" s="18">
        <v>13</v>
      </c>
      <c r="J316" s="19">
        <v>16</v>
      </c>
      <c r="K316" s="19">
        <v>13</v>
      </c>
      <c r="L316" s="18">
        <v>52</v>
      </c>
      <c r="M316" s="18">
        <v>52</v>
      </c>
      <c r="N316" s="19">
        <v>13</v>
      </c>
      <c r="O316" s="18">
        <v>47</v>
      </c>
      <c r="P316" s="18">
        <v>38</v>
      </c>
    </row>
    <row r="317" spans="1:16" ht="38.25" hidden="1" x14ac:dyDescent="0.25">
      <c r="A317" s="16" t="s">
        <v>115</v>
      </c>
      <c r="B317" s="17" t="s">
        <v>103</v>
      </c>
      <c r="C317" s="17" t="s">
        <v>37</v>
      </c>
      <c r="D317" s="16" t="s">
        <v>36</v>
      </c>
      <c r="E317" s="16" t="s">
        <v>67</v>
      </c>
      <c r="F317" s="18">
        <v>6</v>
      </c>
      <c r="G317" s="18">
        <v>10</v>
      </c>
      <c r="H317" s="18">
        <v>8</v>
      </c>
      <c r="I317" s="18">
        <v>9</v>
      </c>
      <c r="J317" s="19">
        <v>16</v>
      </c>
      <c r="K317" s="19">
        <v>6</v>
      </c>
      <c r="L317" s="18">
        <v>33</v>
      </c>
      <c r="M317" s="18">
        <v>33</v>
      </c>
      <c r="N317" s="19">
        <v>6</v>
      </c>
      <c r="O317" s="18">
        <v>30</v>
      </c>
      <c r="P317" s="18">
        <v>24</v>
      </c>
    </row>
    <row r="318" spans="1:16" ht="38.25" hidden="1" x14ac:dyDescent="0.25">
      <c r="A318" s="16" t="s">
        <v>115</v>
      </c>
      <c r="B318" s="17" t="s">
        <v>103</v>
      </c>
      <c r="C318" s="17" t="s">
        <v>37</v>
      </c>
      <c r="D318" s="16" t="s">
        <v>36</v>
      </c>
      <c r="E318" s="16" t="s">
        <v>69</v>
      </c>
      <c r="F318" s="18">
        <v>1300</v>
      </c>
      <c r="G318" s="18">
        <v>700</v>
      </c>
      <c r="H318" s="18">
        <v>300</v>
      </c>
      <c r="I318" s="18">
        <v>1320</v>
      </c>
      <c r="J318" s="19">
        <v>1550</v>
      </c>
      <c r="K318" s="19">
        <v>1300</v>
      </c>
      <c r="L318" s="18">
        <v>3620</v>
      </c>
      <c r="M318" s="18">
        <v>3620</v>
      </c>
      <c r="N318" s="19">
        <v>1300</v>
      </c>
      <c r="O318" s="18">
        <v>3620</v>
      </c>
      <c r="P318" s="18">
        <v>3620</v>
      </c>
    </row>
    <row r="319" spans="1:16" ht="38.25" hidden="1" x14ac:dyDescent="0.25">
      <c r="A319" s="16" t="s">
        <v>115</v>
      </c>
      <c r="B319" s="17" t="s">
        <v>103</v>
      </c>
      <c r="C319" s="17" t="s">
        <v>37</v>
      </c>
      <c r="D319" s="16" t="s">
        <v>36</v>
      </c>
      <c r="E319" s="16" t="s">
        <v>70</v>
      </c>
      <c r="F319" s="18">
        <v>800</v>
      </c>
      <c r="G319" s="18">
        <v>1100</v>
      </c>
      <c r="H319" s="18">
        <v>1100</v>
      </c>
      <c r="I319" s="18">
        <v>596</v>
      </c>
      <c r="J319" s="19">
        <v>1150</v>
      </c>
      <c r="K319" s="19">
        <v>800</v>
      </c>
      <c r="L319" s="18">
        <v>3596</v>
      </c>
      <c r="M319" s="18">
        <v>3596</v>
      </c>
      <c r="N319" s="19">
        <v>800</v>
      </c>
      <c r="O319" s="18">
        <v>3596</v>
      </c>
      <c r="P319" s="18">
        <v>3596</v>
      </c>
    </row>
    <row r="320" spans="1:16" ht="38.25" hidden="1" x14ac:dyDescent="0.25">
      <c r="A320" s="16" t="s">
        <v>115</v>
      </c>
      <c r="B320" s="17" t="s">
        <v>103</v>
      </c>
      <c r="C320" s="17" t="s">
        <v>37</v>
      </c>
      <c r="D320" s="16" t="s">
        <v>36</v>
      </c>
      <c r="E320" s="16" t="s">
        <v>71</v>
      </c>
      <c r="F320" s="18">
        <v>50</v>
      </c>
      <c r="G320" s="18">
        <v>50</v>
      </c>
      <c r="H320" s="18">
        <v>50</v>
      </c>
      <c r="I320" s="18">
        <v>50</v>
      </c>
      <c r="J320" s="19">
        <v>50</v>
      </c>
      <c r="K320" s="19">
        <v>50</v>
      </c>
      <c r="L320" s="18">
        <v>200</v>
      </c>
      <c r="M320" s="18">
        <v>200</v>
      </c>
      <c r="N320" s="19">
        <v>50</v>
      </c>
      <c r="O320" s="18">
        <v>200</v>
      </c>
      <c r="P320" s="18">
        <v>200</v>
      </c>
    </row>
    <row r="321" spans="1:16" ht="38.25" hidden="1" x14ac:dyDescent="0.25">
      <c r="A321" s="16" t="s">
        <v>115</v>
      </c>
      <c r="B321" s="17" t="s">
        <v>103</v>
      </c>
      <c r="C321" s="17" t="s">
        <v>37</v>
      </c>
      <c r="D321" s="16" t="s">
        <v>36</v>
      </c>
      <c r="E321" s="16" t="s">
        <v>72</v>
      </c>
      <c r="F321" s="18">
        <v>25</v>
      </c>
      <c r="G321" s="18">
        <v>25</v>
      </c>
      <c r="H321" s="18">
        <v>25</v>
      </c>
      <c r="I321" s="18">
        <v>25</v>
      </c>
      <c r="J321" s="19">
        <v>35</v>
      </c>
      <c r="K321" s="19">
        <v>25</v>
      </c>
      <c r="L321" s="18">
        <v>100</v>
      </c>
      <c r="M321" s="18">
        <v>100</v>
      </c>
      <c r="N321" s="19">
        <v>25</v>
      </c>
      <c r="O321" s="18">
        <v>100</v>
      </c>
      <c r="P321" s="18">
        <v>100</v>
      </c>
    </row>
    <row r="322" spans="1:16" ht="38.25" hidden="1" x14ac:dyDescent="0.25">
      <c r="A322" s="16" t="s">
        <v>115</v>
      </c>
      <c r="B322" s="17" t="s">
        <v>103</v>
      </c>
      <c r="C322" s="17" t="s">
        <v>37</v>
      </c>
      <c r="D322" s="16" t="s">
        <v>36</v>
      </c>
      <c r="E322" s="16" t="s">
        <v>104</v>
      </c>
      <c r="F322" s="18">
        <v>4</v>
      </c>
      <c r="G322" s="18">
        <v>5</v>
      </c>
      <c r="H322" s="18">
        <v>6</v>
      </c>
      <c r="I322" s="18">
        <v>5</v>
      </c>
      <c r="J322" s="19">
        <v>9</v>
      </c>
      <c r="K322" s="19">
        <v>4</v>
      </c>
      <c r="L322" s="18">
        <v>20</v>
      </c>
      <c r="M322" s="18">
        <v>20</v>
      </c>
      <c r="N322" s="19">
        <v>4</v>
      </c>
      <c r="O322" s="18">
        <v>20</v>
      </c>
      <c r="P322" s="18">
        <v>17</v>
      </c>
    </row>
    <row r="323" spans="1:16" ht="38.25" hidden="1" x14ac:dyDescent="0.25">
      <c r="A323" s="16" t="s">
        <v>115</v>
      </c>
      <c r="B323" s="17" t="s">
        <v>103</v>
      </c>
      <c r="C323" s="17" t="s">
        <v>37</v>
      </c>
      <c r="D323" s="16" t="s">
        <v>36</v>
      </c>
      <c r="E323" s="16" t="s">
        <v>76</v>
      </c>
      <c r="F323" s="18">
        <v>6</v>
      </c>
      <c r="G323" s="18">
        <v>12</v>
      </c>
      <c r="H323" s="18">
        <v>10</v>
      </c>
      <c r="I323" s="18">
        <v>12</v>
      </c>
      <c r="J323" s="19">
        <v>18</v>
      </c>
      <c r="K323" s="19">
        <v>6</v>
      </c>
      <c r="L323" s="18">
        <v>40</v>
      </c>
      <c r="M323" s="18">
        <v>40</v>
      </c>
      <c r="N323" s="19">
        <v>6</v>
      </c>
      <c r="O323" s="18">
        <v>34</v>
      </c>
      <c r="P323" s="18">
        <v>26</v>
      </c>
    </row>
    <row r="324" spans="1:16" ht="38.25" hidden="1" x14ac:dyDescent="0.25">
      <c r="A324" s="16" t="s">
        <v>115</v>
      </c>
      <c r="B324" s="17" t="s">
        <v>103</v>
      </c>
      <c r="C324" s="17" t="s">
        <v>37</v>
      </c>
      <c r="D324" s="16" t="s">
        <v>36</v>
      </c>
      <c r="E324" s="16" t="s">
        <v>80</v>
      </c>
      <c r="F324" s="18">
        <v>7</v>
      </c>
      <c r="G324" s="18">
        <v>35</v>
      </c>
      <c r="H324" s="18">
        <v>7</v>
      </c>
      <c r="I324" s="18">
        <v>45</v>
      </c>
      <c r="J324" s="19">
        <v>37</v>
      </c>
      <c r="K324" s="19">
        <v>7</v>
      </c>
      <c r="L324" s="18">
        <v>94</v>
      </c>
      <c r="M324" s="18">
        <v>94</v>
      </c>
      <c r="N324" s="19">
        <v>7</v>
      </c>
      <c r="O324" s="18">
        <v>85</v>
      </c>
      <c r="P324" s="18">
        <v>68</v>
      </c>
    </row>
    <row r="325" spans="1:16" ht="38.25" hidden="1" x14ac:dyDescent="0.25">
      <c r="A325" s="16" t="s">
        <v>115</v>
      </c>
      <c r="B325" s="17" t="s">
        <v>103</v>
      </c>
      <c r="C325" s="17" t="s">
        <v>37</v>
      </c>
      <c r="D325" s="16" t="s">
        <v>36</v>
      </c>
      <c r="E325" s="16" t="s">
        <v>106</v>
      </c>
      <c r="F325" s="18">
        <v>140</v>
      </c>
      <c r="G325" s="18">
        <v>150</v>
      </c>
      <c r="H325" s="18">
        <v>200</v>
      </c>
      <c r="I325" s="18">
        <v>140</v>
      </c>
      <c r="J325" s="19">
        <v>170</v>
      </c>
      <c r="K325" s="19">
        <v>140</v>
      </c>
      <c r="L325" s="18">
        <v>630</v>
      </c>
      <c r="M325" s="18">
        <v>630</v>
      </c>
      <c r="N325" s="19">
        <v>140</v>
      </c>
      <c r="O325" s="18">
        <v>567</v>
      </c>
      <c r="P325" s="18">
        <v>454</v>
      </c>
    </row>
    <row r="326" spans="1:16" ht="38.25" hidden="1" x14ac:dyDescent="0.25">
      <c r="A326" s="16" t="s">
        <v>115</v>
      </c>
      <c r="B326" s="17" t="s">
        <v>103</v>
      </c>
      <c r="C326" s="17" t="s">
        <v>37</v>
      </c>
      <c r="D326" s="16" t="s">
        <v>36</v>
      </c>
      <c r="E326" s="16" t="s">
        <v>121</v>
      </c>
      <c r="F326" s="18">
        <v>0</v>
      </c>
      <c r="G326" s="18">
        <v>246</v>
      </c>
      <c r="H326" s="18">
        <v>0</v>
      </c>
      <c r="I326" s="18">
        <v>0</v>
      </c>
      <c r="J326" s="19">
        <v>0</v>
      </c>
      <c r="K326" s="19">
        <v>0</v>
      </c>
      <c r="L326" s="18">
        <v>246</v>
      </c>
      <c r="M326" s="18">
        <v>246</v>
      </c>
      <c r="N326" s="19">
        <v>0</v>
      </c>
      <c r="O326" s="18">
        <v>222</v>
      </c>
      <c r="P326" s="18">
        <v>177</v>
      </c>
    </row>
    <row r="327" spans="1:16" ht="38.25" hidden="1" x14ac:dyDescent="0.25">
      <c r="A327" s="16" t="s">
        <v>115</v>
      </c>
      <c r="B327" s="17" t="s">
        <v>103</v>
      </c>
      <c r="C327" s="17" t="s">
        <v>37</v>
      </c>
      <c r="D327" s="16" t="s">
        <v>36</v>
      </c>
      <c r="E327" s="16" t="s">
        <v>81</v>
      </c>
      <c r="F327" s="18">
        <v>0</v>
      </c>
      <c r="G327" s="18">
        <v>0</v>
      </c>
      <c r="H327" s="18">
        <v>82</v>
      </c>
      <c r="I327" s="18">
        <v>0</v>
      </c>
      <c r="J327" s="19">
        <v>0</v>
      </c>
      <c r="K327" s="19">
        <v>0</v>
      </c>
      <c r="L327" s="18">
        <v>82</v>
      </c>
      <c r="M327" s="18">
        <v>82</v>
      </c>
      <c r="N327" s="19">
        <v>0</v>
      </c>
      <c r="O327" s="18">
        <v>78</v>
      </c>
      <c r="P327" s="18">
        <v>70</v>
      </c>
    </row>
    <row r="328" spans="1:16" ht="38.25" hidden="1" x14ac:dyDescent="0.25">
      <c r="A328" s="16" t="s">
        <v>115</v>
      </c>
      <c r="B328" s="17" t="s">
        <v>103</v>
      </c>
      <c r="C328" s="17" t="s">
        <v>37</v>
      </c>
      <c r="D328" s="16" t="s">
        <v>36</v>
      </c>
      <c r="E328" s="16" t="s">
        <v>82</v>
      </c>
      <c r="F328" s="18">
        <v>15</v>
      </c>
      <c r="G328" s="18">
        <v>145</v>
      </c>
      <c r="H328" s="18">
        <v>32</v>
      </c>
      <c r="I328" s="18">
        <v>30</v>
      </c>
      <c r="J328" s="19">
        <v>30</v>
      </c>
      <c r="K328" s="19">
        <v>15</v>
      </c>
      <c r="L328" s="18">
        <v>222</v>
      </c>
      <c r="M328" s="18">
        <v>222</v>
      </c>
      <c r="N328" s="19">
        <v>15</v>
      </c>
      <c r="O328" s="18">
        <v>166</v>
      </c>
      <c r="P328" s="18">
        <v>110</v>
      </c>
    </row>
    <row r="329" spans="1:16" ht="38.25" hidden="1" x14ac:dyDescent="0.25">
      <c r="A329" s="16" t="s">
        <v>115</v>
      </c>
      <c r="B329" s="17" t="s">
        <v>103</v>
      </c>
      <c r="C329" s="17" t="s">
        <v>37</v>
      </c>
      <c r="D329" s="16" t="s">
        <v>36</v>
      </c>
      <c r="E329" s="16" t="s">
        <v>83</v>
      </c>
      <c r="F329" s="18">
        <v>296</v>
      </c>
      <c r="G329" s="18">
        <v>296</v>
      </c>
      <c r="H329" s="18">
        <v>296</v>
      </c>
      <c r="I329" s="18">
        <v>296</v>
      </c>
      <c r="J329" s="19">
        <v>386</v>
      </c>
      <c r="K329" s="19">
        <v>296</v>
      </c>
      <c r="L329" s="18">
        <v>1184</v>
      </c>
      <c r="M329" s="18">
        <v>1184</v>
      </c>
      <c r="N329" s="19">
        <v>296</v>
      </c>
      <c r="O329" s="18">
        <v>1184</v>
      </c>
      <c r="P329" s="18">
        <v>1184</v>
      </c>
    </row>
    <row r="330" spans="1:16" ht="38.25" hidden="1" x14ac:dyDescent="0.25">
      <c r="A330" s="16" t="s">
        <v>115</v>
      </c>
      <c r="B330" s="17" t="s">
        <v>103</v>
      </c>
      <c r="C330" s="17" t="s">
        <v>37</v>
      </c>
      <c r="D330" s="16" t="s">
        <v>36</v>
      </c>
      <c r="E330" s="16" t="s">
        <v>122</v>
      </c>
      <c r="F330" s="18">
        <v>80</v>
      </c>
      <c r="G330" s="18">
        <v>80</v>
      </c>
      <c r="H330" s="18">
        <v>80</v>
      </c>
      <c r="I330" s="18">
        <v>80</v>
      </c>
      <c r="J330" s="19">
        <v>80</v>
      </c>
      <c r="K330" s="19">
        <v>80</v>
      </c>
      <c r="L330" s="18">
        <v>320</v>
      </c>
      <c r="M330" s="18">
        <v>320</v>
      </c>
      <c r="N330" s="19">
        <v>80</v>
      </c>
      <c r="O330" s="18">
        <v>320</v>
      </c>
      <c r="P330" s="18">
        <v>320</v>
      </c>
    </row>
    <row r="331" spans="1:16" ht="38.25" hidden="1" x14ac:dyDescent="0.25">
      <c r="A331" s="16" t="s">
        <v>115</v>
      </c>
      <c r="B331" s="17" t="s">
        <v>103</v>
      </c>
      <c r="C331" s="17" t="s">
        <v>37</v>
      </c>
      <c r="D331" s="16" t="s">
        <v>36</v>
      </c>
      <c r="E331" s="16" t="s">
        <v>107</v>
      </c>
      <c r="F331" s="18">
        <v>0</v>
      </c>
      <c r="G331" s="18">
        <v>10</v>
      </c>
      <c r="H331" s="18">
        <v>0</v>
      </c>
      <c r="I331" s="18">
        <v>0</v>
      </c>
      <c r="J331" s="19">
        <v>0</v>
      </c>
      <c r="K331" s="19">
        <v>0</v>
      </c>
      <c r="L331" s="18">
        <v>10</v>
      </c>
      <c r="M331" s="18">
        <v>10</v>
      </c>
      <c r="N331" s="19">
        <v>0</v>
      </c>
      <c r="O331" s="18">
        <v>8</v>
      </c>
      <c r="P331" s="18">
        <v>6</v>
      </c>
    </row>
    <row r="332" spans="1:16" ht="38.25" hidden="1" x14ac:dyDescent="0.25">
      <c r="A332" s="16" t="s">
        <v>115</v>
      </c>
      <c r="B332" s="17" t="s">
        <v>103</v>
      </c>
      <c r="C332" s="17" t="s">
        <v>37</v>
      </c>
      <c r="D332" s="16" t="s">
        <v>36</v>
      </c>
      <c r="E332" s="16" t="s">
        <v>85</v>
      </c>
      <c r="F332" s="18">
        <v>5</v>
      </c>
      <c r="G332" s="18">
        <v>6</v>
      </c>
      <c r="H332" s="18">
        <v>4</v>
      </c>
      <c r="I332" s="18">
        <v>0</v>
      </c>
      <c r="J332" s="19">
        <v>5</v>
      </c>
      <c r="K332" s="19">
        <v>5</v>
      </c>
      <c r="L332" s="18">
        <v>15</v>
      </c>
      <c r="M332" s="18">
        <v>15</v>
      </c>
      <c r="N332" s="19">
        <v>5</v>
      </c>
      <c r="O332" s="18">
        <v>12</v>
      </c>
      <c r="P332" s="18">
        <v>9</v>
      </c>
    </row>
    <row r="333" spans="1:16" ht="38.25" hidden="1" x14ac:dyDescent="0.25">
      <c r="A333" s="16" t="s">
        <v>115</v>
      </c>
      <c r="B333" s="17" t="s">
        <v>103</v>
      </c>
      <c r="C333" s="17" t="s">
        <v>37</v>
      </c>
      <c r="D333" s="16" t="s">
        <v>36</v>
      </c>
      <c r="E333" s="16" t="s">
        <v>86</v>
      </c>
      <c r="F333" s="18">
        <v>18</v>
      </c>
      <c r="G333" s="18">
        <v>90</v>
      </c>
      <c r="H333" s="18">
        <v>90</v>
      </c>
      <c r="I333" s="18">
        <v>29</v>
      </c>
      <c r="J333" s="19">
        <v>58</v>
      </c>
      <c r="K333" s="19">
        <v>18</v>
      </c>
      <c r="L333" s="18">
        <v>227</v>
      </c>
      <c r="M333" s="18">
        <v>227</v>
      </c>
      <c r="N333" s="19">
        <v>18</v>
      </c>
      <c r="O333" s="18">
        <v>204</v>
      </c>
      <c r="P333" s="18">
        <v>163</v>
      </c>
    </row>
    <row r="334" spans="1:16" ht="38.25" hidden="1" x14ac:dyDescent="0.25">
      <c r="A334" s="16" t="s">
        <v>115</v>
      </c>
      <c r="B334" s="17" t="s">
        <v>103</v>
      </c>
      <c r="C334" s="17" t="s">
        <v>37</v>
      </c>
      <c r="D334" s="16" t="s">
        <v>36</v>
      </c>
      <c r="E334" s="16" t="s">
        <v>87</v>
      </c>
      <c r="F334" s="18">
        <v>7</v>
      </c>
      <c r="G334" s="18">
        <v>8</v>
      </c>
      <c r="H334" s="18">
        <v>9</v>
      </c>
      <c r="I334" s="18">
        <v>9</v>
      </c>
      <c r="J334" s="19">
        <v>15</v>
      </c>
      <c r="K334" s="19">
        <v>7</v>
      </c>
      <c r="L334" s="18">
        <v>33</v>
      </c>
      <c r="M334" s="18">
        <v>33</v>
      </c>
      <c r="N334" s="19">
        <v>7</v>
      </c>
      <c r="O334" s="18">
        <v>30</v>
      </c>
      <c r="P334" s="18">
        <v>24</v>
      </c>
    </row>
    <row r="335" spans="1:16" ht="38.25" hidden="1" x14ac:dyDescent="0.25">
      <c r="A335" s="16" t="s">
        <v>115</v>
      </c>
      <c r="B335" s="17" t="s">
        <v>103</v>
      </c>
      <c r="C335" s="17" t="s">
        <v>37</v>
      </c>
      <c r="D335" s="16" t="s">
        <v>36</v>
      </c>
      <c r="E335" s="16" t="s">
        <v>92</v>
      </c>
      <c r="F335" s="18">
        <v>55</v>
      </c>
      <c r="G335" s="18">
        <v>120</v>
      </c>
      <c r="H335" s="18">
        <v>108</v>
      </c>
      <c r="I335" s="18">
        <v>120</v>
      </c>
      <c r="J335" s="19">
        <v>85</v>
      </c>
      <c r="K335" s="19">
        <v>55</v>
      </c>
      <c r="L335" s="18">
        <v>403</v>
      </c>
      <c r="M335" s="18">
        <v>403</v>
      </c>
      <c r="N335" s="19">
        <v>55</v>
      </c>
      <c r="O335" s="18">
        <v>322</v>
      </c>
      <c r="P335" s="18">
        <v>242</v>
      </c>
    </row>
    <row r="336" spans="1:16" ht="38.25" hidden="1" x14ac:dyDescent="0.25">
      <c r="A336" s="16" t="s">
        <v>115</v>
      </c>
      <c r="B336" s="17" t="s">
        <v>103</v>
      </c>
      <c r="C336" s="17" t="s">
        <v>37</v>
      </c>
      <c r="D336" s="16" t="s">
        <v>36</v>
      </c>
      <c r="E336" s="16" t="s">
        <v>93</v>
      </c>
      <c r="F336" s="18">
        <v>32</v>
      </c>
      <c r="G336" s="18">
        <v>34</v>
      </c>
      <c r="H336" s="18">
        <v>24</v>
      </c>
      <c r="I336" s="18">
        <v>35</v>
      </c>
      <c r="J336" s="19">
        <v>46</v>
      </c>
      <c r="K336" s="19">
        <v>32</v>
      </c>
      <c r="L336" s="18">
        <v>125</v>
      </c>
      <c r="M336" s="18">
        <v>125</v>
      </c>
      <c r="N336" s="19">
        <v>32</v>
      </c>
      <c r="O336" s="18">
        <v>120</v>
      </c>
      <c r="P336" s="18">
        <v>98</v>
      </c>
    </row>
    <row r="337" spans="1:16" ht="38.25" hidden="1" x14ac:dyDescent="0.25">
      <c r="A337" s="16" t="s">
        <v>115</v>
      </c>
      <c r="B337" s="17" t="s">
        <v>103</v>
      </c>
      <c r="C337" s="17" t="s">
        <v>37</v>
      </c>
      <c r="D337" s="16" t="s">
        <v>36</v>
      </c>
      <c r="E337" s="16" t="s">
        <v>94</v>
      </c>
      <c r="F337" s="18">
        <v>3</v>
      </c>
      <c r="G337" s="18">
        <v>6</v>
      </c>
      <c r="H337" s="18">
        <v>6</v>
      </c>
      <c r="I337" s="18">
        <v>5</v>
      </c>
      <c r="J337" s="19">
        <v>5</v>
      </c>
      <c r="K337" s="19">
        <v>3</v>
      </c>
      <c r="L337" s="18">
        <v>20</v>
      </c>
      <c r="M337" s="18">
        <v>20</v>
      </c>
      <c r="N337" s="19">
        <v>3</v>
      </c>
      <c r="O337" s="18">
        <v>11</v>
      </c>
      <c r="P337" s="18">
        <v>7</v>
      </c>
    </row>
    <row r="338" spans="1:16" ht="38.25" hidden="1" x14ac:dyDescent="0.25">
      <c r="A338" s="16" t="s">
        <v>115</v>
      </c>
      <c r="B338" s="17" t="s">
        <v>103</v>
      </c>
      <c r="C338" s="17" t="s">
        <v>47</v>
      </c>
      <c r="D338" s="16" t="s">
        <v>36</v>
      </c>
      <c r="E338" s="16" t="s">
        <v>58</v>
      </c>
      <c r="F338" s="18">
        <v>198</v>
      </c>
      <c r="G338" s="18">
        <v>271</v>
      </c>
      <c r="H338" s="18">
        <v>254</v>
      </c>
      <c r="I338" s="18">
        <v>247</v>
      </c>
      <c r="J338" s="19">
        <v>288</v>
      </c>
      <c r="K338" s="19">
        <v>198</v>
      </c>
      <c r="L338" s="18">
        <v>970</v>
      </c>
      <c r="M338" s="18">
        <v>970</v>
      </c>
      <c r="N338" s="19">
        <v>198</v>
      </c>
      <c r="O338" s="18">
        <v>970</v>
      </c>
      <c r="P338" s="18">
        <v>970</v>
      </c>
    </row>
    <row r="339" spans="1:16" ht="38.25" hidden="1" x14ac:dyDescent="0.25">
      <c r="A339" s="16" t="s">
        <v>115</v>
      </c>
      <c r="B339" s="17" t="s">
        <v>103</v>
      </c>
      <c r="C339" s="17" t="s">
        <v>47</v>
      </c>
      <c r="D339" s="16" t="s">
        <v>36</v>
      </c>
      <c r="E339" s="16" t="s">
        <v>60</v>
      </c>
      <c r="F339" s="18">
        <v>2</v>
      </c>
      <c r="G339" s="18">
        <v>3</v>
      </c>
      <c r="H339" s="18">
        <v>3</v>
      </c>
      <c r="I339" s="18">
        <v>3</v>
      </c>
      <c r="J339" s="19">
        <v>2</v>
      </c>
      <c r="K339" s="19">
        <v>2</v>
      </c>
      <c r="L339" s="18">
        <v>11</v>
      </c>
      <c r="M339" s="18">
        <v>11</v>
      </c>
      <c r="N339" s="19">
        <v>2</v>
      </c>
      <c r="O339" s="18">
        <v>10</v>
      </c>
      <c r="P339" s="18">
        <v>8</v>
      </c>
    </row>
    <row r="340" spans="1:16" ht="38.25" hidden="1" x14ac:dyDescent="0.25">
      <c r="A340" s="16" t="s">
        <v>115</v>
      </c>
      <c r="B340" s="17" t="s">
        <v>103</v>
      </c>
      <c r="C340" s="17" t="s">
        <v>47</v>
      </c>
      <c r="D340" s="16" t="s">
        <v>36</v>
      </c>
      <c r="E340" s="16" t="s">
        <v>62</v>
      </c>
      <c r="F340" s="18">
        <v>60</v>
      </c>
      <c r="G340" s="18">
        <v>82</v>
      </c>
      <c r="H340" s="18">
        <v>77</v>
      </c>
      <c r="I340" s="18">
        <v>74</v>
      </c>
      <c r="J340" s="19">
        <v>87</v>
      </c>
      <c r="K340" s="19">
        <v>60</v>
      </c>
      <c r="L340" s="18">
        <v>293</v>
      </c>
      <c r="M340" s="18">
        <v>293</v>
      </c>
      <c r="N340" s="19">
        <v>60</v>
      </c>
      <c r="O340" s="18">
        <v>293</v>
      </c>
      <c r="P340" s="18">
        <v>293</v>
      </c>
    </row>
    <row r="341" spans="1:16" ht="38.25" hidden="1" x14ac:dyDescent="0.25">
      <c r="A341" s="16" t="s">
        <v>115</v>
      </c>
      <c r="B341" s="17" t="s">
        <v>103</v>
      </c>
      <c r="C341" s="17" t="s">
        <v>47</v>
      </c>
      <c r="D341" s="16" t="s">
        <v>36</v>
      </c>
      <c r="E341" s="16" t="s">
        <v>64</v>
      </c>
      <c r="F341" s="18">
        <v>20</v>
      </c>
      <c r="G341" s="18">
        <v>20</v>
      </c>
      <c r="H341" s="18">
        <v>20</v>
      </c>
      <c r="I341" s="18">
        <v>20</v>
      </c>
      <c r="J341" s="19">
        <v>27</v>
      </c>
      <c r="K341" s="19">
        <v>20</v>
      </c>
      <c r="L341" s="18">
        <v>80</v>
      </c>
      <c r="M341" s="18">
        <v>80</v>
      </c>
      <c r="N341" s="19">
        <v>20</v>
      </c>
      <c r="O341" s="18">
        <v>72</v>
      </c>
      <c r="P341" s="18">
        <v>58</v>
      </c>
    </row>
    <row r="342" spans="1:16" ht="38.25" hidden="1" x14ac:dyDescent="0.25">
      <c r="A342" s="16" t="s">
        <v>115</v>
      </c>
      <c r="B342" s="17" t="s">
        <v>103</v>
      </c>
      <c r="C342" s="17" t="s">
        <v>47</v>
      </c>
      <c r="D342" s="16" t="s">
        <v>36</v>
      </c>
      <c r="E342" s="16" t="s">
        <v>65</v>
      </c>
      <c r="F342" s="18">
        <v>34</v>
      </c>
      <c r="G342" s="18">
        <v>36</v>
      </c>
      <c r="H342" s="18">
        <v>34</v>
      </c>
      <c r="I342" s="18">
        <v>36</v>
      </c>
      <c r="J342" s="19">
        <v>46</v>
      </c>
      <c r="K342" s="19">
        <v>34</v>
      </c>
      <c r="L342" s="18">
        <v>140</v>
      </c>
      <c r="M342" s="18">
        <v>140</v>
      </c>
      <c r="N342" s="19">
        <v>34</v>
      </c>
      <c r="O342" s="18">
        <v>126</v>
      </c>
      <c r="P342" s="18">
        <v>101</v>
      </c>
    </row>
    <row r="343" spans="1:16" ht="38.25" hidden="1" x14ac:dyDescent="0.25">
      <c r="A343" s="16" t="s">
        <v>115</v>
      </c>
      <c r="B343" s="17" t="s">
        <v>103</v>
      </c>
      <c r="C343" s="17" t="s">
        <v>47</v>
      </c>
      <c r="D343" s="16" t="s">
        <v>36</v>
      </c>
      <c r="E343" s="16" t="s">
        <v>67</v>
      </c>
      <c r="F343" s="18">
        <v>9</v>
      </c>
      <c r="G343" s="18">
        <v>14</v>
      </c>
      <c r="H343" s="18">
        <v>11</v>
      </c>
      <c r="I343" s="18">
        <v>5</v>
      </c>
      <c r="J343" s="19">
        <v>9</v>
      </c>
      <c r="K343" s="19">
        <v>9</v>
      </c>
      <c r="L343" s="18">
        <v>39</v>
      </c>
      <c r="M343" s="18">
        <v>39</v>
      </c>
      <c r="N343" s="19">
        <v>9</v>
      </c>
      <c r="O343" s="18">
        <v>35</v>
      </c>
      <c r="P343" s="18">
        <v>28</v>
      </c>
    </row>
    <row r="344" spans="1:16" ht="38.25" hidden="1" x14ac:dyDescent="0.25">
      <c r="A344" s="16" t="s">
        <v>115</v>
      </c>
      <c r="B344" s="17" t="s">
        <v>103</v>
      </c>
      <c r="C344" s="17" t="s">
        <v>47</v>
      </c>
      <c r="D344" s="16" t="s">
        <v>36</v>
      </c>
      <c r="E344" s="16" t="s">
        <v>69</v>
      </c>
      <c r="F344" s="18">
        <v>457</v>
      </c>
      <c r="G344" s="18">
        <v>95</v>
      </c>
      <c r="H344" s="18">
        <v>0</v>
      </c>
      <c r="I344" s="18">
        <v>300</v>
      </c>
      <c r="J344" s="19">
        <v>457</v>
      </c>
      <c r="K344" s="19">
        <v>457</v>
      </c>
      <c r="L344" s="18">
        <v>852</v>
      </c>
      <c r="M344" s="18">
        <v>852</v>
      </c>
      <c r="N344" s="19">
        <v>457</v>
      </c>
      <c r="O344" s="18">
        <v>852</v>
      </c>
      <c r="P344" s="18">
        <v>852</v>
      </c>
    </row>
    <row r="345" spans="1:16" ht="38.25" hidden="1" x14ac:dyDescent="0.25">
      <c r="A345" s="16" t="s">
        <v>115</v>
      </c>
      <c r="B345" s="17" t="s">
        <v>103</v>
      </c>
      <c r="C345" s="17" t="s">
        <v>47</v>
      </c>
      <c r="D345" s="16" t="s">
        <v>36</v>
      </c>
      <c r="E345" s="16" t="s">
        <v>70</v>
      </c>
      <c r="F345" s="18">
        <v>148</v>
      </c>
      <c r="G345" s="18">
        <v>203</v>
      </c>
      <c r="H345" s="18">
        <v>302</v>
      </c>
      <c r="I345" s="18">
        <v>147</v>
      </c>
      <c r="J345" s="19">
        <v>228</v>
      </c>
      <c r="K345" s="19">
        <v>148</v>
      </c>
      <c r="L345" s="18">
        <v>800</v>
      </c>
      <c r="M345" s="18">
        <v>800</v>
      </c>
      <c r="N345" s="19">
        <v>148</v>
      </c>
      <c r="O345" s="18">
        <v>800</v>
      </c>
      <c r="P345" s="18">
        <v>800</v>
      </c>
    </row>
    <row r="346" spans="1:16" ht="38.25" hidden="1" x14ac:dyDescent="0.25">
      <c r="A346" s="16" t="s">
        <v>115</v>
      </c>
      <c r="B346" s="17" t="s">
        <v>103</v>
      </c>
      <c r="C346" s="17" t="s">
        <v>47</v>
      </c>
      <c r="D346" s="16" t="s">
        <v>36</v>
      </c>
      <c r="E346" s="16" t="s">
        <v>71</v>
      </c>
      <c r="F346" s="18">
        <v>2</v>
      </c>
      <c r="G346" s="18">
        <v>2</v>
      </c>
      <c r="H346" s="18">
        <v>3</v>
      </c>
      <c r="I346" s="18">
        <v>1</v>
      </c>
      <c r="J346" s="19">
        <v>0</v>
      </c>
      <c r="K346" s="19">
        <v>0</v>
      </c>
      <c r="L346" s="18">
        <v>8</v>
      </c>
      <c r="M346" s="18">
        <v>8</v>
      </c>
      <c r="N346" s="19">
        <v>0</v>
      </c>
      <c r="O346" s="18">
        <v>8</v>
      </c>
      <c r="P346" s="18">
        <v>8</v>
      </c>
    </row>
    <row r="347" spans="1:16" ht="38.25" hidden="1" x14ac:dyDescent="0.25">
      <c r="A347" s="16" t="s">
        <v>115</v>
      </c>
      <c r="B347" s="17" t="s">
        <v>103</v>
      </c>
      <c r="C347" s="17" t="s">
        <v>47</v>
      </c>
      <c r="D347" s="16" t="s">
        <v>36</v>
      </c>
      <c r="E347" s="16" t="s">
        <v>72</v>
      </c>
      <c r="F347" s="18">
        <v>1</v>
      </c>
      <c r="G347" s="18">
        <v>1</v>
      </c>
      <c r="H347" s="18">
        <v>1</v>
      </c>
      <c r="I347" s="18">
        <v>1</v>
      </c>
      <c r="J347" s="19">
        <v>0</v>
      </c>
      <c r="K347" s="19">
        <v>0</v>
      </c>
      <c r="L347" s="18">
        <v>4</v>
      </c>
      <c r="M347" s="18">
        <v>4</v>
      </c>
      <c r="N347" s="19">
        <v>0</v>
      </c>
      <c r="O347" s="18">
        <v>4</v>
      </c>
      <c r="P347" s="18">
        <v>4</v>
      </c>
    </row>
    <row r="348" spans="1:16" ht="38.25" hidden="1" x14ac:dyDescent="0.25">
      <c r="A348" s="16" t="s">
        <v>115</v>
      </c>
      <c r="B348" s="17" t="s">
        <v>103</v>
      </c>
      <c r="C348" s="17" t="s">
        <v>47</v>
      </c>
      <c r="D348" s="16" t="s">
        <v>36</v>
      </c>
      <c r="E348" s="16" t="s">
        <v>74</v>
      </c>
      <c r="F348" s="18">
        <v>28</v>
      </c>
      <c r="G348" s="18">
        <v>29</v>
      </c>
      <c r="H348" s="18">
        <v>28</v>
      </c>
      <c r="I348" s="18">
        <v>28</v>
      </c>
      <c r="J348" s="19">
        <v>38</v>
      </c>
      <c r="K348" s="19">
        <v>18</v>
      </c>
      <c r="L348" s="18">
        <v>113</v>
      </c>
      <c r="M348" s="18">
        <v>113</v>
      </c>
      <c r="N348" s="19">
        <v>18</v>
      </c>
      <c r="O348" s="18">
        <v>102</v>
      </c>
      <c r="P348" s="18">
        <v>82</v>
      </c>
    </row>
    <row r="349" spans="1:16" ht="38.25" hidden="1" x14ac:dyDescent="0.25">
      <c r="A349" s="16" t="s">
        <v>115</v>
      </c>
      <c r="B349" s="17" t="s">
        <v>103</v>
      </c>
      <c r="C349" s="17" t="s">
        <v>47</v>
      </c>
      <c r="D349" s="16" t="s">
        <v>36</v>
      </c>
      <c r="E349" s="16" t="s">
        <v>104</v>
      </c>
      <c r="F349" s="18">
        <v>9</v>
      </c>
      <c r="G349" s="18">
        <v>9</v>
      </c>
      <c r="H349" s="18">
        <v>9</v>
      </c>
      <c r="I349" s="18">
        <v>9</v>
      </c>
      <c r="J349" s="19">
        <v>15</v>
      </c>
      <c r="K349" s="19">
        <v>9</v>
      </c>
      <c r="L349" s="18">
        <v>36</v>
      </c>
      <c r="M349" s="18">
        <v>36</v>
      </c>
      <c r="N349" s="19">
        <v>9</v>
      </c>
      <c r="O349" s="18">
        <v>36</v>
      </c>
      <c r="P349" s="18">
        <v>36</v>
      </c>
    </row>
    <row r="350" spans="1:16" ht="38.25" hidden="1" x14ac:dyDescent="0.25">
      <c r="A350" s="16" t="s">
        <v>115</v>
      </c>
      <c r="B350" s="17" t="s">
        <v>103</v>
      </c>
      <c r="C350" s="17" t="s">
        <v>47</v>
      </c>
      <c r="D350" s="16" t="s">
        <v>36</v>
      </c>
      <c r="E350" s="16" t="s">
        <v>78</v>
      </c>
      <c r="F350" s="18">
        <v>26</v>
      </c>
      <c r="G350" s="18">
        <v>67</v>
      </c>
      <c r="H350" s="18">
        <v>329</v>
      </c>
      <c r="I350" s="18">
        <v>26</v>
      </c>
      <c r="J350" s="19">
        <v>61</v>
      </c>
      <c r="K350" s="19">
        <v>26</v>
      </c>
      <c r="L350" s="18">
        <v>448</v>
      </c>
      <c r="M350" s="18">
        <v>448</v>
      </c>
      <c r="N350" s="19">
        <v>26</v>
      </c>
      <c r="O350" s="18">
        <v>400</v>
      </c>
      <c r="P350" s="18">
        <v>313</v>
      </c>
    </row>
    <row r="351" spans="1:16" ht="38.25" hidden="1" x14ac:dyDescent="0.25">
      <c r="A351" s="16" t="s">
        <v>115</v>
      </c>
      <c r="B351" s="17" t="s">
        <v>103</v>
      </c>
      <c r="C351" s="17" t="s">
        <v>47</v>
      </c>
      <c r="D351" s="16" t="s">
        <v>36</v>
      </c>
      <c r="E351" s="16" t="s">
        <v>79</v>
      </c>
      <c r="F351" s="18">
        <v>0</v>
      </c>
      <c r="G351" s="18">
        <v>0</v>
      </c>
      <c r="H351" s="18">
        <v>44</v>
      </c>
      <c r="I351" s="18">
        <v>0</v>
      </c>
      <c r="J351" s="19">
        <v>0</v>
      </c>
      <c r="K351" s="19">
        <v>0</v>
      </c>
      <c r="L351" s="18">
        <v>44</v>
      </c>
      <c r="M351" s="18">
        <v>44</v>
      </c>
      <c r="N351" s="19">
        <v>0</v>
      </c>
      <c r="O351" s="18">
        <v>31</v>
      </c>
      <c r="P351" s="18">
        <v>22</v>
      </c>
    </row>
    <row r="352" spans="1:16" ht="38.25" hidden="1" x14ac:dyDescent="0.25">
      <c r="A352" s="16" t="s">
        <v>115</v>
      </c>
      <c r="B352" s="17" t="s">
        <v>103</v>
      </c>
      <c r="C352" s="17" t="s">
        <v>47</v>
      </c>
      <c r="D352" s="16" t="s">
        <v>36</v>
      </c>
      <c r="E352" s="16" t="s">
        <v>80</v>
      </c>
      <c r="F352" s="18">
        <v>45</v>
      </c>
      <c r="G352" s="18">
        <v>15</v>
      </c>
      <c r="H352" s="18">
        <v>15</v>
      </c>
      <c r="I352" s="18">
        <v>14</v>
      </c>
      <c r="J352" s="19">
        <v>50</v>
      </c>
      <c r="K352" s="19">
        <v>45</v>
      </c>
      <c r="L352" s="18">
        <v>89</v>
      </c>
      <c r="M352" s="18">
        <v>89</v>
      </c>
      <c r="N352" s="19">
        <v>45</v>
      </c>
      <c r="O352" s="18">
        <v>80</v>
      </c>
      <c r="P352" s="18">
        <v>64</v>
      </c>
    </row>
    <row r="353" spans="1:16" ht="38.25" hidden="1" x14ac:dyDescent="0.25">
      <c r="A353" s="16" t="s">
        <v>115</v>
      </c>
      <c r="B353" s="17" t="s">
        <v>103</v>
      </c>
      <c r="C353" s="17" t="s">
        <v>47</v>
      </c>
      <c r="D353" s="16" t="s">
        <v>36</v>
      </c>
      <c r="E353" s="16" t="s">
        <v>106</v>
      </c>
      <c r="F353" s="18">
        <v>9</v>
      </c>
      <c r="G353" s="18">
        <v>10</v>
      </c>
      <c r="H353" s="18">
        <v>10</v>
      </c>
      <c r="I353" s="18">
        <v>9</v>
      </c>
      <c r="J353" s="19">
        <v>19</v>
      </c>
      <c r="K353" s="19">
        <v>9</v>
      </c>
      <c r="L353" s="18">
        <v>38</v>
      </c>
      <c r="M353" s="18">
        <v>38</v>
      </c>
      <c r="N353" s="19">
        <v>9</v>
      </c>
      <c r="O353" s="18">
        <v>34</v>
      </c>
      <c r="P353" s="18">
        <v>27</v>
      </c>
    </row>
    <row r="354" spans="1:16" ht="38.25" hidden="1" x14ac:dyDescent="0.25">
      <c r="A354" s="16" t="s">
        <v>115</v>
      </c>
      <c r="B354" s="17" t="s">
        <v>103</v>
      </c>
      <c r="C354" s="17" t="s">
        <v>47</v>
      </c>
      <c r="D354" s="16" t="s">
        <v>36</v>
      </c>
      <c r="E354" s="16" t="s">
        <v>123</v>
      </c>
      <c r="F354" s="18">
        <v>0</v>
      </c>
      <c r="G354" s="18">
        <v>67</v>
      </c>
      <c r="H354" s="18">
        <v>0</v>
      </c>
      <c r="I354" s="18">
        <v>0</v>
      </c>
      <c r="J354" s="19">
        <v>67</v>
      </c>
      <c r="K354" s="19">
        <v>0</v>
      </c>
      <c r="L354" s="18">
        <v>67</v>
      </c>
      <c r="M354" s="18">
        <v>67</v>
      </c>
      <c r="N354" s="19">
        <v>0</v>
      </c>
      <c r="O354" s="18">
        <v>60</v>
      </c>
      <c r="P354" s="18">
        <v>48</v>
      </c>
    </row>
    <row r="355" spans="1:16" ht="38.25" hidden="1" x14ac:dyDescent="0.25">
      <c r="A355" s="16" t="s">
        <v>115</v>
      </c>
      <c r="B355" s="17" t="s">
        <v>103</v>
      </c>
      <c r="C355" s="17" t="s">
        <v>47</v>
      </c>
      <c r="D355" s="16" t="s">
        <v>36</v>
      </c>
      <c r="E355" s="16" t="s">
        <v>81</v>
      </c>
      <c r="F355" s="18">
        <v>0</v>
      </c>
      <c r="G355" s="18">
        <v>50</v>
      </c>
      <c r="H355" s="18">
        <v>10</v>
      </c>
      <c r="I355" s="18">
        <v>0</v>
      </c>
      <c r="J355" s="19">
        <v>0</v>
      </c>
      <c r="K355" s="19">
        <v>0</v>
      </c>
      <c r="L355" s="18">
        <v>60</v>
      </c>
      <c r="M355" s="18">
        <v>60</v>
      </c>
      <c r="N355" s="19">
        <v>0</v>
      </c>
      <c r="O355" s="18">
        <v>57</v>
      </c>
      <c r="P355" s="18">
        <v>51</v>
      </c>
    </row>
    <row r="356" spans="1:16" ht="38.25" hidden="1" x14ac:dyDescent="0.25">
      <c r="A356" s="16" t="s">
        <v>115</v>
      </c>
      <c r="B356" s="17" t="s">
        <v>103</v>
      </c>
      <c r="C356" s="17" t="s">
        <v>47</v>
      </c>
      <c r="D356" s="16" t="s">
        <v>36</v>
      </c>
      <c r="E356" s="16" t="s">
        <v>82</v>
      </c>
      <c r="F356" s="18">
        <v>3</v>
      </c>
      <c r="G356" s="18">
        <v>47</v>
      </c>
      <c r="H356" s="18">
        <v>43</v>
      </c>
      <c r="I356" s="18">
        <v>3</v>
      </c>
      <c r="J356" s="19">
        <v>36</v>
      </c>
      <c r="K356" s="19">
        <v>3</v>
      </c>
      <c r="L356" s="18">
        <v>96</v>
      </c>
      <c r="M356" s="18">
        <v>96</v>
      </c>
      <c r="N356" s="19">
        <v>3</v>
      </c>
      <c r="O356" s="18">
        <v>77</v>
      </c>
      <c r="P356" s="18">
        <v>58</v>
      </c>
    </row>
    <row r="357" spans="1:16" ht="38.25" hidden="1" x14ac:dyDescent="0.25">
      <c r="A357" s="16" t="s">
        <v>115</v>
      </c>
      <c r="B357" s="17" t="s">
        <v>103</v>
      </c>
      <c r="C357" s="17" t="s">
        <v>47</v>
      </c>
      <c r="D357" s="16" t="s">
        <v>36</v>
      </c>
      <c r="E357" s="16" t="s">
        <v>97</v>
      </c>
      <c r="F357" s="18">
        <v>0</v>
      </c>
      <c r="G357" s="18">
        <v>0</v>
      </c>
      <c r="H357" s="18">
        <v>8</v>
      </c>
      <c r="I357" s="18">
        <v>0</v>
      </c>
      <c r="J357" s="19">
        <v>0</v>
      </c>
      <c r="K357" s="19">
        <v>0</v>
      </c>
      <c r="L357" s="18">
        <v>8</v>
      </c>
      <c r="M357" s="18">
        <v>8</v>
      </c>
      <c r="N357" s="19">
        <v>0</v>
      </c>
      <c r="O357" s="18">
        <v>6</v>
      </c>
      <c r="P357" s="18">
        <v>4</v>
      </c>
    </row>
    <row r="358" spans="1:16" ht="38.25" hidden="1" x14ac:dyDescent="0.25">
      <c r="A358" s="16" t="s">
        <v>115</v>
      </c>
      <c r="B358" s="17" t="s">
        <v>103</v>
      </c>
      <c r="C358" s="17" t="s">
        <v>47</v>
      </c>
      <c r="D358" s="16" t="s">
        <v>36</v>
      </c>
      <c r="E358" s="16" t="s">
        <v>83</v>
      </c>
      <c r="F358" s="18">
        <v>443</v>
      </c>
      <c r="G358" s="18">
        <v>442</v>
      </c>
      <c r="H358" s="18">
        <v>443</v>
      </c>
      <c r="I358" s="18">
        <v>442</v>
      </c>
      <c r="J358" s="19">
        <v>443</v>
      </c>
      <c r="K358" s="19">
        <v>443</v>
      </c>
      <c r="L358" s="18">
        <v>1770</v>
      </c>
      <c r="M358" s="18">
        <v>1770</v>
      </c>
      <c r="N358" s="19">
        <v>443</v>
      </c>
      <c r="O358" s="18">
        <v>1770</v>
      </c>
      <c r="P358" s="18">
        <v>1770</v>
      </c>
    </row>
    <row r="359" spans="1:16" ht="38.25" hidden="1" x14ac:dyDescent="0.25">
      <c r="A359" s="16" t="s">
        <v>115</v>
      </c>
      <c r="B359" s="17" t="s">
        <v>103</v>
      </c>
      <c r="C359" s="17" t="s">
        <v>47</v>
      </c>
      <c r="D359" s="16" t="s">
        <v>36</v>
      </c>
      <c r="E359" s="16" t="s">
        <v>118</v>
      </c>
      <c r="F359" s="18">
        <v>12</v>
      </c>
      <c r="G359" s="18">
        <v>0</v>
      </c>
      <c r="H359" s="18">
        <v>14</v>
      </c>
      <c r="I359" s="18">
        <v>0</v>
      </c>
      <c r="J359" s="19">
        <v>0</v>
      </c>
      <c r="K359" s="19">
        <v>0</v>
      </c>
      <c r="L359" s="18">
        <v>26</v>
      </c>
      <c r="M359" s="18">
        <v>26</v>
      </c>
      <c r="N359" s="19">
        <v>0</v>
      </c>
      <c r="O359" s="18">
        <v>21</v>
      </c>
      <c r="P359" s="18">
        <v>16</v>
      </c>
    </row>
    <row r="360" spans="1:16" ht="38.25" hidden="1" x14ac:dyDescent="0.25">
      <c r="A360" s="16" t="s">
        <v>115</v>
      </c>
      <c r="B360" s="17" t="s">
        <v>103</v>
      </c>
      <c r="C360" s="17" t="s">
        <v>47</v>
      </c>
      <c r="D360" s="16" t="s">
        <v>36</v>
      </c>
      <c r="E360" s="16" t="s">
        <v>107</v>
      </c>
      <c r="F360" s="18">
        <v>0</v>
      </c>
      <c r="G360" s="18">
        <v>0</v>
      </c>
      <c r="H360" s="18">
        <v>9</v>
      </c>
      <c r="I360" s="18">
        <v>0</v>
      </c>
      <c r="J360" s="19">
        <v>0</v>
      </c>
      <c r="K360" s="19">
        <v>0</v>
      </c>
      <c r="L360" s="18">
        <v>9</v>
      </c>
      <c r="M360" s="18">
        <v>9</v>
      </c>
      <c r="N360" s="19">
        <v>0</v>
      </c>
      <c r="O360" s="18">
        <v>7</v>
      </c>
      <c r="P360" s="18">
        <v>5</v>
      </c>
    </row>
    <row r="361" spans="1:16" ht="38.25" hidden="1" x14ac:dyDescent="0.25">
      <c r="A361" s="16" t="s">
        <v>115</v>
      </c>
      <c r="B361" s="17" t="s">
        <v>103</v>
      </c>
      <c r="C361" s="17" t="s">
        <v>47</v>
      </c>
      <c r="D361" s="16" t="s">
        <v>36</v>
      </c>
      <c r="E361" s="16" t="s">
        <v>85</v>
      </c>
      <c r="F361" s="18">
        <v>0</v>
      </c>
      <c r="G361" s="18">
        <v>0</v>
      </c>
      <c r="H361" s="18">
        <v>6</v>
      </c>
      <c r="I361" s="18">
        <v>0</v>
      </c>
      <c r="J361" s="19">
        <v>0</v>
      </c>
      <c r="K361" s="19">
        <v>0</v>
      </c>
      <c r="L361" s="18">
        <v>6</v>
      </c>
      <c r="M361" s="18">
        <v>6</v>
      </c>
      <c r="N361" s="19">
        <v>0</v>
      </c>
      <c r="O361" s="18">
        <v>5</v>
      </c>
      <c r="P361" s="18">
        <v>4</v>
      </c>
    </row>
    <row r="362" spans="1:16" ht="38.25" hidden="1" x14ac:dyDescent="0.25">
      <c r="A362" s="16" t="s">
        <v>115</v>
      </c>
      <c r="B362" s="17" t="s">
        <v>103</v>
      </c>
      <c r="C362" s="17" t="s">
        <v>47</v>
      </c>
      <c r="D362" s="16" t="s">
        <v>36</v>
      </c>
      <c r="E362" s="16" t="s">
        <v>86</v>
      </c>
      <c r="F362" s="18">
        <v>45</v>
      </c>
      <c r="G362" s="18">
        <v>45</v>
      </c>
      <c r="H362" s="18">
        <v>145</v>
      </c>
      <c r="I362" s="18">
        <v>45</v>
      </c>
      <c r="J362" s="19">
        <v>75</v>
      </c>
      <c r="K362" s="19">
        <v>45</v>
      </c>
      <c r="L362" s="18">
        <v>280</v>
      </c>
      <c r="M362" s="18">
        <v>280</v>
      </c>
      <c r="N362" s="19">
        <v>45</v>
      </c>
      <c r="O362" s="18">
        <v>252</v>
      </c>
      <c r="P362" s="18">
        <v>202</v>
      </c>
    </row>
    <row r="363" spans="1:16" ht="38.25" hidden="1" x14ac:dyDescent="0.25">
      <c r="A363" s="16" t="s">
        <v>115</v>
      </c>
      <c r="B363" s="17" t="s">
        <v>103</v>
      </c>
      <c r="C363" s="17" t="s">
        <v>47</v>
      </c>
      <c r="D363" s="16" t="s">
        <v>36</v>
      </c>
      <c r="E363" s="16" t="s">
        <v>87</v>
      </c>
      <c r="F363" s="18">
        <v>9</v>
      </c>
      <c r="G363" s="18">
        <v>14</v>
      </c>
      <c r="H363" s="18">
        <v>9</v>
      </c>
      <c r="I363" s="18">
        <v>10</v>
      </c>
      <c r="J363" s="19">
        <v>9</v>
      </c>
      <c r="K363" s="19">
        <v>9</v>
      </c>
      <c r="L363" s="18">
        <v>42</v>
      </c>
      <c r="M363" s="18">
        <v>42</v>
      </c>
      <c r="N363" s="19">
        <v>9</v>
      </c>
      <c r="O363" s="18">
        <v>38</v>
      </c>
      <c r="P363" s="18">
        <v>30</v>
      </c>
    </row>
    <row r="364" spans="1:16" ht="38.25" hidden="1" x14ac:dyDescent="0.25">
      <c r="A364" s="16" t="s">
        <v>115</v>
      </c>
      <c r="B364" s="17" t="s">
        <v>103</v>
      </c>
      <c r="C364" s="17" t="s">
        <v>47</v>
      </c>
      <c r="D364" s="16" t="s">
        <v>36</v>
      </c>
      <c r="E364" s="16" t="s">
        <v>92</v>
      </c>
      <c r="F364" s="18">
        <v>22</v>
      </c>
      <c r="G364" s="18">
        <v>28</v>
      </c>
      <c r="H364" s="18">
        <v>22</v>
      </c>
      <c r="I364" s="18">
        <v>22</v>
      </c>
      <c r="J364" s="19">
        <v>38</v>
      </c>
      <c r="K364" s="19">
        <v>22</v>
      </c>
      <c r="L364" s="18">
        <v>94</v>
      </c>
      <c r="M364" s="18">
        <v>94</v>
      </c>
      <c r="N364" s="19">
        <v>22</v>
      </c>
      <c r="O364" s="18">
        <v>75</v>
      </c>
      <c r="P364" s="18">
        <v>56</v>
      </c>
    </row>
    <row r="365" spans="1:16" ht="38.25" hidden="1" x14ac:dyDescent="0.25">
      <c r="A365" s="16" t="s">
        <v>115</v>
      </c>
      <c r="B365" s="17" t="s">
        <v>103</v>
      </c>
      <c r="C365" s="17" t="s">
        <v>47</v>
      </c>
      <c r="D365" s="16" t="s">
        <v>36</v>
      </c>
      <c r="E365" s="16" t="s">
        <v>93</v>
      </c>
      <c r="F365" s="18">
        <v>27</v>
      </c>
      <c r="G365" s="18">
        <v>28</v>
      </c>
      <c r="H365" s="18">
        <v>28</v>
      </c>
      <c r="I365" s="18">
        <v>27</v>
      </c>
      <c r="J365" s="19">
        <v>37</v>
      </c>
      <c r="K365" s="19">
        <v>27</v>
      </c>
      <c r="L365" s="18">
        <v>110</v>
      </c>
      <c r="M365" s="18">
        <v>110</v>
      </c>
      <c r="N365" s="19">
        <v>27</v>
      </c>
      <c r="O365" s="18">
        <v>99</v>
      </c>
      <c r="P365" s="18">
        <v>79</v>
      </c>
    </row>
    <row r="366" spans="1:16" ht="25.5" hidden="1" x14ac:dyDescent="0.25">
      <c r="A366" s="16" t="s">
        <v>115</v>
      </c>
      <c r="B366" s="17" t="s">
        <v>108</v>
      </c>
      <c r="C366" s="17" t="s">
        <v>44</v>
      </c>
      <c r="D366" s="16" t="s">
        <v>88</v>
      </c>
      <c r="E366" s="16" t="s">
        <v>89</v>
      </c>
      <c r="F366" s="18">
        <v>6</v>
      </c>
      <c r="G366" s="18">
        <v>5</v>
      </c>
      <c r="H366" s="18">
        <v>6</v>
      </c>
      <c r="I366" s="18">
        <v>5</v>
      </c>
      <c r="J366" s="19">
        <v>2</v>
      </c>
      <c r="K366" s="19">
        <v>2</v>
      </c>
      <c r="L366" s="18">
        <v>22</v>
      </c>
      <c r="M366" s="18">
        <v>22</v>
      </c>
      <c r="N366" s="19">
        <v>2</v>
      </c>
      <c r="O366" s="18">
        <v>22</v>
      </c>
      <c r="P366" s="18">
        <v>22</v>
      </c>
    </row>
    <row r="367" spans="1:16" ht="25.5" hidden="1" x14ac:dyDescent="0.25">
      <c r="A367" s="16" t="s">
        <v>115</v>
      </c>
      <c r="B367" s="17" t="s">
        <v>108</v>
      </c>
      <c r="C367" s="17" t="s">
        <v>44</v>
      </c>
      <c r="D367" s="16" t="s">
        <v>88</v>
      </c>
      <c r="E367" s="16" t="s">
        <v>109</v>
      </c>
      <c r="F367" s="18">
        <v>45</v>
      </c>
      <c r="G367" s="18">
        <v>0</v>
      </c>
      <c r="H367" s="18">
        <v>45</v>
      </c>
      <c r="I367" s="18">
        <v>90</v>
      </c>
      <c r="J367" s="19">
        <v>0</v>
      </c>
      <c r="K367" s="19">
        <v>0</v>
      </c>
      <c r="L367" s="18">
        <v>180</v>
      </c>
      <c r="M367" s="18">
        <v>180</v>
      </c>
      <c r="N367" s="19">
        <v>0</v>
      </c>
      <c r="O367" s="18">
        <v>180</v>
      </c>
      <c r="P367" s="18">
        <v>180</v>
      </c>
    </row>
    <row r="368" spans="1:16" ht="25.5" hidden="1" x14ac:dyDescent="0.25">
      <c r="A368" s="16" t="s">
        <v>115</v>
      </c>
      <c r="B368" s="17" t="s">
        <v>108</v>
      </c>
      <c r="C368" s="17" t="s">
        <v>44</v>
      </c>
      <c r="D368" s="16" t="s">
        <v>88</v>
      </c>
      <c r="E368" s="16" t="s">
        <v>90</v>
      </c>
      <c r="F368" s="18">
        <v>85</v>
      </c>
      <c r="G368" s="18">
        <v>0</v>
      </c>
      <c r="H368" s="18">
        <v>90</v>
      </c>
      <c r="I368" s="18">
        <v>180</v>
      </c>
      <c r="J368" s="19">
        <v>0</v>
      </c>
      <c r="K368" s="19">
        <v>0</v>
      </c>
      <c r="L368" s="18">
        <v>355</v>
      </c>
      <c r="M368" s="18">
        <v>355</v>
      </c>
      <c r="N368" s="19">
        <v>0</v>
      </c>
      <c r="O368" s="18">
        <v>355</v>
      </c>
      <c r="P368" s="18">
        <v>355</v>
      </c>
    </row>
    <row r="369" spans="1:16" ht="25.5" hidden="1" x14ac:dyDescent="0.25">
      <c r="A369" s="16" t="s">
        <v>115</v>
      </c>
      <c r="B369" s="17" t="s">
        <v>108</v>
      </c>
      <c r="C369" s="17" t="s">
        <v>44</v>
      </c>
      <c r="D369" s="16" t="s">
        <v>88</v>
      </c>
      <c r="E369" s="16" t="s">
        <v>91</v>
      </c>
      <c r="F369" s="18">
        <v>2</v>
      </c>
      <c r="G369" s="18">
        <v>3</v>
      </c>
      <c r="H369" s="18">
        <v>1</v>
      </c>
      <c r="I369" s="18">
        <v>4</v>
      </c>
      <c r="J369" s="19">
        <v>0</v>
      </c>
      <c r="K369" s="19">
        <v>0</v>
      </c>
      <c r="L369" s="18">
        <v>10</v>
      </c>
      <c r="M369" s="18">
        <v>10</v>
      </c>
      <c r="N369" s="19">
        <v>0</v>
      </c>
      <c r="O369" s="18">
        <v>10</v>
      </c>
      <c r="P369" s="18">
        <v>10</v>
      </c>
    </row>
    <row r="370" spans="1:16" ht="25.5" hidden="1" x14ac:dyDescent="0.25">
      <c r="A370" s="16" t="s">
        <v>115</v>
      </c>
      <c r="B370" s="17" t="s">
        <v>108</v>
      </c>
      <c r="C370" s="17" t="s">
        <v>44</v>
      </c>
      <c r="D370" s="16" t="s">
        <v>88</v>
      </c>
      <c r="E370" s="16" t="s">
        <v>124</v>
      </c>
      <c r="F370" s="18">
        <v>0</v>
      </c>
      <c r="G370" s="18">
        <v>0</v>
      </c>
      <c r="H370" s="18">
        <v>1</v>
      </c>
      <c r="I370" s="18">
        <v>2</v>
      </c>
      <c r="J370" s="19">
        <v>0</v>
      </c>
      <c r="K370" s="19">
        <v>0</v>
      </c>
      <c r="L370" s="18">
        <v>3</v>
      </c>
      <c r="M370" s="18">
        <v>3</v>
      </c>
      <c r="N370" s="19">
        <v>0</v>
      </c>
      <c r="O370" s="18">
        <v>2</v>
      </c>
      <c r="P370" s="18">
        <v>2</v>
      </c>
    </row>
    <row r="371" spans="1:16" ht="25.5" hidden="1" x14ac:dyDescent="0.25">
      <c r="A371" s="16" t="s">
        <v>115</v>
      </c>
      <c r="B371" s="17" t="s">
        <v>108</v>
      </c>
      <c r="C371" s="17" t="s">
        <v>116</v>
      </c>
      <c r="D371" s="16" t="s">
        <v>88</v>
      </c>
      <c r="E371" s="16" t="s">
        <v>109</v>
      </c>
      <c r="F371" s="18">
        <v>26</v>
      </c>
      <c r="G371" s="18">
        <v>10</v>
      </c>
      <c r="H371" s="18">
        <v>34</v>
      </c>
      <c r="I371" s="18">
        <v>34</v>
      </c>
      <c r="J371" s="19">
        <v>26</v>
      </c>
      <c r="K371" s="19">
        <v>26</v>
      </c>
      <c r="L371" s="18">
        <v>104</v>
      </c>
      <c r="M371" s="18">
        <v>104</v>
      </c>
      <c r="N371" s="19">
        <v>26</v>
      </c>
      <c r="O371" s="18">
        <v>104</v>
      </c>
      <c r="P371" s="18">
        <v>104</v>
      </c>
    </row>
    <row r="372" spans="1:16" ht="25.5" hidden="1" x14ac:dyDescent="0.25">
      <c r="A372" s="16" t="s">
        <v>115</v>
      </c>
      <c r="B372" s="17" t="s">
        <v>108</v>
      </c>
      <c r="C372" s="17" t="s">
        <v>116</v>
      </c>
      <c r="D372" s="16" t="s">
        <v>88</v>
      </c>
      <c r="E372" s="16" t="s">
        <v>90</v>
      </c>
      <c r="F372" s="18">
        <v>6</v>
      </c>
      <c r="G372" s="18">
        <v>6</v>
      </c>
      <c r="H372" s="18">
        <v>6</v>
      </c>
      <c r="I372" s="18">
        <v>6</v>
      </c>
      <c r="J372" s="19">
        <v>6</v>
      </c>
      <c r="K372" s="19">
        <v>6</v>
      </c>
      <c r="L372" s="18">
        <v>24</v>
      </c>
      <c r="M372" s="18">
        <v>24</v>
      </c>
      <c r="N372" s="19">
        <v>6</v>
      </c>
      <c r="O372" s="18">
        <v>24</v>
      </c>
      <c r="P372" s="18">
        <v>24</v>
      </c>
    </row>
    <row r="373" spans="1:16" ht="25.5" hidden="1" x14ac:dyDescent="0.25">
      <c r="A373" s="16" t="s">
        <v>115</v>
      </c>
      <c r="B373" s="17" t="s">
        <v>108</v>
      </c>
      <c r="C373" s="17" t="s">
        <v>116</v>
      </c>
      <c r="D373" s="16" t="s">
        <v>88</v>
      </c>
      <c r="E373" s="16" t="s">
        <v>91</v>
      </c>
      <c r="F373" s="18">
        <v>1</v>
      </c>
      <c r="G373" s="18">
        <v>1</v>
      </c>
      <c r="H373" s="18">
        <v>1</v>
      </c>
      <c r="I373" s="18">
        <v>1</v>
      </c>
      <c r="J373" s="19">
        <v>0</v>
      </c>
      <c r="K373" s="19">
        <v>0</v>
      </c>
      <c r="L373" s="18">
        <v>4</v>
      </c>
      <c r="M373" s="18">
        <v>4</v>
      </c>
      <c r="N373" s="19">
        <v>0</v>
      </c>
      <c r="O373" s="18">
        <v>4</v>
      </c>
      <c r="P373" s="18">
        <v>4</v>
      </c>
    </row>
    <row r="374" spans="1:16" ht="25.5" hidden="1" x14ac:dyDescent="0.25">
      <c r="A374" s="16" t="s">
        <v>115</v>
      </c>
      <c r="B374" s="17" t="s">
        <v>108</v>
      </c>
      <c r="C374" s="17" t="s">
        <v>45</v>
      </c>
      <c r="D374" s="16" t="s">
        <v>88</v>
      </c>
      <c r="E374" s="16" t="s">
        <v>89</v>
      </c>
      <c r="F374" s="18">
        <v>2</v>
      </c>
      <c r="G374" s="18">
        <v>2</v>
      </c>
      <c r="H374" s="18">
        <v>2</v>
      </c>
      <c r="I374" s="18">
        <v>1</v>
      </c>
      <c r="J374" s="19">
        <v>2</v>
      </c>
      <c r="K374" s="19">
        <v>2</v>
      </c>
      <c r="L374" s="18">
        <v>7</v>
      </c>
      <c r="M374" s="18">
        <v>7</v>
      </c>
      <c r="N374" s="19">
        <v>2</v>
      </c>
      <c r="O374" s="18">
        <v>7</v>
      </c>
      <c r="P374" s="18">
        <v>7</v>
      </c>
    </row>
    <row r="375" spans="1:16" ht="25.5" hidden="1" x14ac:dyDescent="0.25">
      <c r="A375" s="16" t="s">
        <v>115</v>
      </c>
      <c r="B375" s="17" t="s">
        <v>108</v>
      </c>
      <c r="C375" s="17" t="s">
        <v>45</v>
      </c>
      <c r="D375" s="16" t="s">
        <v>88</v>
      </c>
      <c r="E375" s="16" t="s">
        <v>109</v>
      </c>
      <c r="F375" s="18">
        <v>116</v>
      </c>
      <c r="G375" s="18">
        <v>116</v>
      </c>
      <c r="H375" s="18">
        <v>116</v>
      </c>
      <c r="I375" s="18">
        <v>116</v>
      </c>
      <c r="J375" s="19">
        <v>100</v>
      </c>
      <c r="K375" s="19">
        <v>100</v>
      </c>
      <c r="L375" s="18">
        <v>464</v>
      </c>
      <c r="M375" s="18">
        <v>464</v>
      </c>
      <c r="N375" s="19">
        <v>100</v>
      </c>
      <c r="O375" s="18">
        <v>464</v>
      </c>
      <c r="P375" s="18">
        <v>464</v>
      </c>
    </row>
    <row r="376" spans="1:16" ht="25.5" hidden="1" x14ac:dyDescent="0.25">
      <c r="A376" s="16" t="s">
        <v>115</v>
      </c>
      <c r="B376" s="17" t="s">
        <v>108</v>
      </c>
      <c r="C376" s="17" t="s">
        <v>45</v>
      </c>
      <c r="D376" s="16" t="s">
        <v>88</v>
      </c>
      <c r="E376" s="16" t="s">
        <v>90</v>
      </c>
      <c r="F376" s="18">
        <v>12</v>
      </c>
      <c r="G376" s="18">
        <v>11</v>
      </c>
      <c r="H376" s="18">
        <v>11</v>
      </c>
      <c r="I376" s="18">
        <v>12</v>
      </c>
      <c r="J376" s="19">
        <v>12</v>
      </c>
      <c r="K376" s="19">
        <v>12</v>
      </c>
      <c r="L376" s="18">
        <v>46</v>
      </c>
      <c r="M376" s="18">
        <v>46</v>
      </c>
      <c r="N376" s="19">
        <v>12</v>
      </c>
      <c r="O376" s="18">
        <v>46</v>
      </c>
      <c r="P376" s="18">
        <v>46</v>
      </c>
    </row>
    <row r="377" spans="1:16" ht="25.5" hidden="1" x14ac:dyDescent="0.25">
      <c r="A377" s="16" t="s">
        <v>115</v>
      </c>
      <c r="B377" s="17" t="s">
        <v>108</v>
      </c>
      <c r="C377" s="17" t="s">
        <v>45</v>
      </c>
      <c r="D377" s="16" t="s">
        <v>88</v>
      </c>
      <c r="E377" s="16" t="s">
        <v>91</v>
      </c>
      <c r="F377" s="18">
        <v>0</v>
      </c>
      <c r="G377" s="18">
        <v>1</v>
      </c>
      <c r="H377" s="18">
        <v>0</v>
      </c>
      <c r="I377" s="18">
        <v>0</v>
      </c>
      <c r="J377" s="19">
        <v>0</v>
      </c>
      <c r="K377" s="19">
        <v>0</v>
      </c>
      <c r="L377" s="18">
        <v>1</v>
      </c>
      <c r="M377" s="18">
        <v>1</v>
      </c>
      <c r="N377" s="19">
        <v>0</v>
      </c>
      <c r="O377" s="18">
        <v>1</v>
      </c>
      <c r="P377" s="18">
        <v>1</v>
      </c>
    </row>
    <row r="378" spans="1:16" ht="25.5" hidden="1" x14ac:dyDescent="0.25">
      <c r="A378" s="16" t="s">
        <v>115</v>
      </c>
      <c r="B378" s="17" t="s">
        <v>108</v>
      </c>
      <c r="C378" s="17" t="s">
        <v>45</v>
      </c>
      <c r="D378" s="16" t="s">
        <v>88</v>
      </c>
      <c r="E378" s="16" t="s">
        <v>124</v>
      </c>
      <c r="F378" s="18">
        <v>2</v>
      </c>
      <c r="G378" s="18">
        <v>1</v>
      </c>
      <c r="H378" s="18">
        <v>2</v>
      </c>
      <c r="I378" s="18">
        <v>2</v>
      </c>
      <c r="J378" s="19">
        <v>2</v>
      </c>
      <c r="K378" s="19">
        <v>2</v>
      </c>
      <c r="L378" s="18">
        <v>7</v>
      </c>
      <c r="M378" s="18">
        <v>7</v>
      </c>
      <c r="N378" s="19">
        <v>2</v>
      </c>
      <c r="O378" s="18">
        <v>6</v>
      </c>
      <c r="P378" s="18">
        <v>5</v>
      </c>
    </row>
    <row r="379" spans="1:16" ht="25.5" hidden="1" x14ac:dyDescent="0.25">
      <c r="A379" s="16" t="s">
        <v>115</v>
      </c>
      <c r="B379" s="17" t="s">
        <v>108</v>
      </c>
      <c r="C379" s="17" t="s">
        <v>37</v>
      </c>
      <c r="D379" s="16" t="s">
        <v>88</v>
      </c>
      <c r="E379" s="16" t="s">
        <v>89</v>
      </c>
      <c r="F379" s="18">
        <v>0</v>
      </c>
      <c r="G379" s="18">
        <v>3</v>
      </c>
      <c r="H379" s="18">
        <v>3</v>
      </c>
      <c r="I379" s="18">
        <v>3</v>
      </c>
      <c r="J379" s="19">
        <v>0</v>
      </c>
      <c r="K379" s="19">
        <v>0</v>
      </c>
      <c r="L379" s="18">
        <v>9</v>
      </c>
      <c r="M379" s="18">
        <v>9</v>
      </c>
      <c r="N379" s="19">
        <v>0</v>
      </c>
      <c r="O379" s="18">
        <v>9</v>
      </c>
      <c r="P379" s="18">
        <v>9</v>
      </c>
    </row>
    <row r="380" spans="1:16" ht="25.5" hidden="1" x14ac:dyDescent="0.25">
      <c r="A380" s="16" t="s">
        <v>115</v>
      </c>
      <c r="B380" s="17" t="s">
        <v>108</v>
      </c>
      <c r="C380" s="17" t="s">
        <v>37</v>
      </c>
      <c r="D380" s="16" t="s">
        <v>88</v>
      </c>
      <c r="E380" s="16" t="s">
        <v>109</v>
      </c>
      <c r="F380" s="18">
        <v>80</v>
      </c>
      <c r="G380" s="18">
        <v>80</v>
      </c>
      <c r="H380" s="18">
        <v>80</v>
      </c>
      <c r="I380" s="18">
        <v>695</v>
      </c>
      <c r="J380" s="19">
        <v>80</v>
      </c>
      <c r="K380" s="19">
        <v>80</v>
      </c>
      <c r="L380" s="18">
        <v>935</v>
      </c>
      <c r="M380" s="18">
        <v>935</v>
      </c>
      <c r="N380" s="19">
        <v>80</v>
      </c>
      <c r="O380" s="18">
        <v>935</v>
      </c>
      <c r="P380" s="18">
        <v>935</v>
      </c>
    </row>
    <row r="381" spans="1:16" ht="25.5" hidden="1" x14ac:dyDescent="0.25">
      <c r="A381" s="16" t="s">
        <v>115</v>
      </c>
      <c r="B381" s="17" t="s">
        <v>108</v>
      </c>
      <c r="C381" s="17" t="s">
        <v>37</v>
      </c>
      <c r="D381" s="16" t="s">
        <v>88</v>
      </c>
      <c r="E381" s="16" t="s">
        <v>90</v>
      </c>
      <c r="F381" s="18">
        <v>1000</v>
      </c>
      <c r="G381" s="18">
        <v>1000</v>
      </c>
      <c r="H381" s="18">
        <v>1000</v>
      </c>
      <c r="I381" s="18">
        <v>1193</v>
      </c>
      <c r="J381" s="19">
        <v>1000</v>
      </c>
      <c r="K381" s="19">
        <v>1000</v>
      </c>
      <c r="L381" s="18">
        <v>4193</v>
      </c>
      <c r="M381" s="18">
        <v>4193</v>
      </c>
      <c r="N381" s="19">
        <v>1000</v>
      </c>
      <c r="O381" s="18">
        <v>4193</v>
      </c>
      <c r="P381" s="18">
        <v>4193</v>
      </c>
    </row>
    <row r="382" spans="1:16" ht="25.5" hidden="1" x14ac:dyDescent="0.25">
      <c r="A382" s="16" t="s">
        <v>115</v>
      </c>
      <c r="B382" s="17" t="s">
        <v>108</v>
      </c>
      <c r="C382" s="17" t="s">
        <v>37</v>
      </c>
      <c r="D382" s="16" t="s">
        <v>88</v>
      </c>
      <c r="E382" s="16" t="s">
        <v>91</v>
      </c>
      <c r="F382" s="18">
        <v>4</v>
      </c>
      <c r="G382" s="18">
        <v>4</v>
      </c>
      <c r="H382" s="18">
        <v>4</v>
      </c>
      <c r="I382" s="18">
        <v>4</v>
      </c>
      <c r="J382" s="19">
        <v>4</v>
      </c>
      <c r="K382" s="19">
        <v>4</v>
      </c>
      <c r="L382" s="18">
        <v>16</v>
      </c>
      <c r="M382" s="18">
        <v>16</v>
      </c>
      <c r="N382" s="19">
        <v>4</v>
      </c>
      <c r="O382" s="18">
        <v>16</v>
      </c>
      <c r="P382" s="18">
        <v>16</v>
      </c>
    </row>
    <row r="383" spans="1:16" ht="25.5" hidden="1" x14ac:dyDescent="0.25">
      <c r="A383" s="16" t="s">
        <v>115</v>
      </c>
      <c r="B383" s="17" t="s">
        <v>108</v>
      </c>
      <c r="C383" s="17" t="s">
        <v>47</v>
      </c>
      <c r="D383" s="16" t="s">
        <v>88</v>
      </c>
      <c r="E383" s="16" t="s">
        <v>89</v>
      </c>
      <c r="F383" s="18">
        <v>1</v>
      </c>
      <c r="G383" s="18">
        <v>1</v>
      </c>
      <c r="H383" s="18">
        <v>1</v>
      </c>
      <c r="I383" s="18">
        <v>1</v>
      </c>
      <c r="J383" s="19">
        <v>1</v>
      </c>
      <c r="K383" s="19">
        <v>1</v>
      </c>
      <c r="L383" s="18">
        <v>4</v>
      </c>
      <c r="M383" s="18">
        <v>4</v>
      </c>
      <c r="N383" s="19">
        <v>1</v>
      </c>
      <c r="O383" s="18">
        <v>4</v>
      </c>
      <c r="P383" s="18">
        <v>4</v>
      </c>
    </row>
    <row r="384" spans="1:16" ht="25.5" hidden="1" x14ac:dyDescent="0.25">
      <c r="A384" s="16" t="s">
        <v>115</v>
      </c>
      <c r="B384" s="17" t="s">
        <v>108</v>
      </c>
      <c r="C384" s="17" t="s">
        <v>47</v>
      </c>
      <c r="D384" s="16" t="s">
        <v>88</v>
      </c>
      <c r="E384" s="16" t="s">
        <v>109</v>
      </c>
      <c r="F384" s="18">
        <v>75</v>
      </c>
      <c r="G384" s="18">
        <v>75</v>
      </c>
      <c r="H384" s="18">
        <v>75</v>
      </c>
      <c r="I384" s="18">
        <v>75</v>
      </c>
      <c r="J384" s="19">
        <v>75</v>
      </c>
      <c r="K384" s="19">
        <v>75</v>
      </c>
      <c r="L384" s="18">
        <v>300</v>
      </c>
      <c r="M384" s="18">
        <v>300</v>
      </c>
      <c r="N384" s="19">
        <v>75</v>
      </c>
      <c r="O384" s="18">
        <v>300</v>
      </c>
      <c r="P384" s="18">
        <v>300</v>
      </c>
    </row>
    <row r="385" spans="1:16" ht="25.5" hidden="1" x14ac:dyDescent="0.25">
      <c r="A385" s="16" t="s">
        <v>115</v>
      </c>
      <c r="B385" s="17" t="s">
        <v>108</v>
      </c>
      <c r="C385" s="17" t="s">
        <v>47</v>
      </c>
      <c r="D385" s="16" t="s">
        <v>88</v>
      </c>
      <c r="E385" s="16" t="s">
        <v>90</v>
      </c>
      <c r="F385" s="18">
        <v>115</v>
      </c>
      <c r="G385" s="18">
        <v>116</v>
      </c>
      <c r="H385" s="18">
        <v>115</v>
      </c>
      <c r="I385" s="18">
        <v>115</v>
      </c>
      <c r="J385" s="19">
        <v>115</v>
      </c>
      <c r="K385" s="19">
        <v>115</v>
      </c>
      <c r="L385" s="18">
        <v>461</v>
      </c>
      <c r="M385" s="18">
        <v>461</v>
      </c>
      <c r="N385" s="19">
        <v>115</v>
      </c>
      <c r="O385" s="18">
        <v>461</v>
      </c>
      <c r="P385" s="18">
        <v>461</v>
      </c>
    </row>
    <row r="386" spans="1:16" ht="25.5" hidden="1" x14ac:dyDescent="0.25">
      <c r="A386" s="16" t="s">
        <v>115</v>
      </c>
      <c r="B386" s="17" t="s">
        <v>108</v>
      </c>
      <c r="C386" s="17" t="s">
        <v>47</v>
      </c>
      <c r="D386" s="16" t="s">
        <v>88</v>
      </c>
      <c r="E386" s="16" t="s">
        <v>91</v>
      </c>
      <c r="F386" s="18">
        <v>0</v>
      </c>
      <c r="G386" s="18">
        <v>1</v>
      </c>
      <c r="H386" s="18">
        <v>0</v>
      </c>
      <c r="I386" s="18">
        <v>1</v>
      </c>
      <c r="J386" s="19">
        <v>0</v>
      </c>
      <c r="K386" s="19">
        <v>0</v>
      </c>
      <c r="L386" s="18">
        <v>2</v>
      </c>
      <c r="M386" s="18">
        <v>2</v>
      </c>
      <c r="N386" s="19">
        <v>0</v>
      </c>
      <c r="O386" s="18">
        <v>2</v>
      </c>
      <c r="P386" s="18">
        <v>2</v>
      </c>
    </row>
    <row r="387" spans="1:16" hidden="1" x14ac:dyDescent="0.25">
      <c r="A387" s="11" t="s">
        <v>125</v>
      </c>
      <c r="B387" s="12"/>
      <c r="C387" s="12"/>
      <c r="D387" s="13"/>
      <c r="E387" s="13"/>
      <c r="F387" s="14">
        <v>10</v>
      </c>
      <c r="G387" s="14">
        <v>1076</v>
      </c>
      <c r="H387" s="14">
        <v>555</v>
      </c>
      <c r="I387" s="14">
        <v>185</v>
      </c>
      <c r="J387" s="15">
        <v>10</v>
      </c>
      <c r="K387" s="15">
        <v>10</v>
      </c>
      <c r="L387" s="14">
        <v>1826</v>
      </c>
      <c r="M387" s="14">
        <v>1826</v>
      </c>
      <c r="N387" s="15">
        <v>10</v>
      </c>
      <c r="O387" s="14">
        <v>1833</v>
      </c>
      <c r="P387" s="14">
        <v>1137</v>
      </c>
    </row>
    <row r="388" spans="1:16" ht="25.5" hidden="1" x14ac:dyDescent="0.25">
      <c r="A388" s="16" t="s">
        <v>125</v>
      </c>
      <c r="B388" s="17" t="s">
        <v>34</v>
      </c>
      <c r="C388" s="17" t="s">
        <v>44</v>
      </c>
      <c r="D388" s="16" t="s">
        <v>36</v>
      </c>
      <c r="E388" s="16" t="s">
        <v>29</v>
      </c>
      <c r="F388" s="18">
        <v>0</v>
      </c>
      <c r="G388" s="18">
        <v>19</v>
      </c>
      <c r="H388" s="18">
        <v>91</v>
      </c>
      <c r="I388" s="18">
        <v>80</v>
      </c>
      <c r="J388" s="19">
        <v>0</v>
      </c>
      <c r="K388" s="19">
        <v>0</v>
      </c>
      <c r="L388" s="18">
        <v>190</v>
      </c>
      <c r="M388" s="18">
        <v>190</v>
      </c>
      <c r="N388" s="19">
        <v>0</v>
      </c>
      <c r="O388" s="18">
        <v>90</v>
      </c>
      <c r="P388" s="18">
        <v>90</v>
      </c>
    </row>
    <row r="389" spans="1:16" ht="25.5" hidden="1" x14ac:dyDescent="0.25">
      <c r="A389" s="16" t="s">
        <v>125</v>
      </c>
      <c r="B389" s="17" t="s">
        <v>34</v>
      </c>
      <c r="C389" s="17" t="s">
        <v>44</v>
      </c>
      <c r="D389" s="16" t="s">
        <v>36</v>
      </c>
      <c r="E389" s="16" t="s">
        <v>31</v>
      </c>
      <c r="F389" s="18">
        <v>0</v>
      </c>
      <c r="G389" s="18">
        <v>60</v>
      </c>
      <c r="H389" s="18">
        <v>0</v>
      </c>
      <c r="I389" s="18">
        <v>0</v>
      </c>
      <c r="J389" s="19">
        <v>0</v>
      </c>
      <c r="K389" s="19">
        <v>0</v>
      </c>
      <c r="L389" s="18">
        <v>60</v>
      </c>
      <c r="M389" s="18">
        <v>60</v>
      </c>
      <c r="N389" s="19">
        <v>0</v>
      </c>
      <c r="O389" s="18">
        <v>60</v>
      </c>
      <c r="P389" s="18">
        <v>60</v>
      </c>
    </row>
    <row r="390" spans="1:16" ht="25.5" hidden="1" x14ac:dyDescent="0.25">
      <c r="A390" s="16" t="s">
        <v>125</v>
      </c>
      <c r="B390" s="17" t="s">
        <v>34</v>
      </c>
      <c r="C390" s="17" t="s">
        <v>116</v>
      </c>
      <c r="D390" s="16" t="s">
        <v>36</v>
      </c>
      <c r="E390" s="16" t="s">
        <v>29</v>
      </c>
      <c r="F390" s="18">
        <v>0</v>
      </c>
      <c r="G390" s="18">
        <v>7</v>
      </c>
      <c r="H390" s="18">
        <v>0</v>
      </c>
      <c r="I390" s="18">
        <v>0</v>
      </c>
      <c r="J390" s="19">
        <v>0</v>
      </c>
      <c r="K390" s="19">
        <v>0</v>
      </c>
      <c r="L390" s="18">
        <v>7</v>
      </c>
      <c r="M390" s="18">
        <v>7</v>
      </c>
      <c r="N390" s="19">
        <v>0</v>
      </c>
      <c r="O390" s="18">
        <v>7</v>
      </c>
      <c r="P390" s="18">
        <v>7</v>
      </c>
    </row>
    <row r="391" spans="1:16" ht="25.5" hidden="1" x14ac:dyDescent="0.25">
      <c r="A391" s="16" t="s">
        <v>125</v>
      </c>
      <c r="B391" s="17" t="s">
        <v>34</v>
      </c>
      <c r="C391" s="17" t="s">
        <v>116</v>
      </c>
      <c r="D391" s="16" t="s">
        <v>36</v>
      </c>
      <c r="E391" s="16" t="s">
        <v>46</v>
      </c>
      <c r="F391" s="18">
        <v>0</v>
      </c>
      <c r="G391" s="18">
        <v>6</v>
      </c>
      <c r="H391" s="18">
        <v>0</v>
      </c>
      <c r="I391" s="18">
        <v>0</v>
      </c>
      <c r="J391" s="19">
        <v>0</v>
      </c>
      <c r="K391" s="19">
        <v>0</v>
      </c>
      <c r="L391" s="18">
        <v>6</v>
      </c>
      <c r="M391" s="18">
        <v>6</v>
      </c>
      <c r="N391" s="19">
        <v>0</v>
      </c>
      <c r="O391" s="18">
        <v>6</v>
      </c>
      <c r="P391" s="18">
        <v>6</v>
      </c>
    </row>
    <row r="392" spans="1:16" ht="25.5" hidden="1" x14ac:dyDescent="0.25">
      <c r="A392" s="16" t="s">
        <v>125</v>
      </c>
      <c r="B392" s="17" t="s">
        <v>34</v>
      </c>
      <c r="C392" s="17" t="s">
        <v>116</v>
      </c>
      <c r="D392" s="16" t="s">
        <v>36</v>
      </c>
      <c r="E392" s="16" t="s">
        <v>43</v>
      </c>
      <c r="F392" s="18">
        <v>0</v>
      </c>
      <c r="G392" s="18">
        <v>30</v>
      </c>
      <c r="H392" s="18">
        <v>0</v>
      </c>
      <c r="I392" s="18">
        <v>0</v>
      </c>
      <c r="J392" s="19">
        <v>0</v>
      </c>
      <c r="K392" s="19">
        <v>0</v>
      </c>
      <c r="L392" s="18">
        <v>30</v>
      </c>
      <c r="M392" s="18">
        <v>30</v>
      </c>
      <c r="N392" s="19">
        <v>0</v>
      </c>
      <c r="O392" s="18">
        <v>30</v>
      </c>
      <c r="P392" s="18">
        <v>30</v>
      </c>
    </row>
    <row r="393" spans="1:16" ht="25.5" hidden="1" x14ac:dyDescent="0.25">
      <c r="A393" s="16" t="s">
        <v>125</v>
      </c>
      <c r="B393" s="17" t="s">
        <v>34</v>
      </c>
      <c r="C393" s="17" t="s">
        <v>116</v>
      </c>
      <c r="D393" s="16" t="s">
        <v>36</v>
      </c>
      <c r="E393" s="16" t="s">
        <v>31</v>
      </c>
      <c r="F393" s="18">
        <v>0</v>
      </c>
      <c r="G393" s="18">
        <v>2</v>
      </c>
      <c r="H393" s="18">
        <v>0</v>
      </c>
      <c r="I393" s="18">
        <v>0</v>
      </c>
      <c r="J393" s="19">
        <v>0</v>
      </c>
      <c r="K393" s="19">
        <v>0</v>
      </c>
      <c r="L393" s="18">
        <v>2</v>
      </c>
      <c r="M393" s="18">
        <v>2</v>
      </c>
      <c r="N393" s="19">
        <v>0</v>
      </c>
      <c r="O393" s="18">
        <v>2</v>
      </c>
      <c r="P393" s="18">
        <v>2</v>
      </c>
    </row>
    <row r="394" spans="1:16" ht="25.5" hidden="1" x14ac:dyDescent="0.25">
      <c r="A394" s="16" t="s">
        <v>125</v>
      </c>
      <c r="B394" s="17" t="s">
        <v>34</v>
      </c>
      <c r="C394" s="17" t="s">
        <v>45</v>
      </c>
      <c r="D394" s="16" t="s">
        <v>36</v>
      </c>
      <c r="E394" s="16" t="s">
        <v>29</v>
      </c>
      <c r="F394" s="18">
        <v>0</v>
      </c>
      <c r="G394" s="18">
        <v>45</v>
      </c>
      <c r="H394" s="18">
        <v>0</v>
      </c>
      <c r="I394" s="18">
        <v>0</v>
      </c>
      <c r="J394" s="19">
        <v>0</v>
      </c>
      <c r="K394" s="19">
        <v>0</v>
      </c>
      <c r="L394" s="18">
        <v>45</v>
      </c>
      <c r="M394" s="18">
        <v>45</v>
      </c>
      <c r="N394" s="19">
        <v>0</v>
      </c>
      <c r="O394" s="18">
        <v>45</v>
      </c>
      <c r="P394" s="18">
        <v>45</v>
      </c>
    </row>
    <row r="395" spans="1:16" ht="25.5" hidden="1" x14ac:dyDescent="0.25">
      <c r="A395" s="16" t="s">
        <v>125</v>
      </c>
      <c r="B395" s="17" t="s">
        <v>34</v>
      </c>
      <c r="C395" s="17" t="s">
        <v>45</v>
      </c>
      <c r="D395" s="16" t="s">
        <v>36</v>
      </c>
      <c r="E395" s="16" t="s">
        <v>31</v>
      </c>
      <c r="F395" s="18">
        <v>10</v>
      </c>
      <c r="G395" s="18">
        <v>0</v>
      </c>
      <c r="H395" s="18">
        <v>0</v>
      </c>
      <c r="I395" s="18">
        <v>0</v>
      </c>
      <c r="J395" s="19">
        <v>10</v>
      </c>
      <c r="K395" s="19">
        <v>10</v>
      </c>
      <c r="L395" s="18">
        <v>10</v>
      </c>
      <c r="M395" s="18">
        <v>10</v>
      </c>
      <c r="N395" s="19">
        <v>10</v>
      </c>
      <c r="O395" s="18">
        <v>10</v>
      </c>
      <c r="P395" s="18">
        <v>10</v>
      </c>
    </row>
    <row r="396" spans="1:16" ht="25.5" hidden="1" x14ac:dyDescent="0.25">
      <c r="A396" s="16" t="s">
        <v>125</v>
      </c>
      <c r="B396" s="17" t="s">
        <v>34</v>
      </c>
      <c r="C396" s="17" t="s">
        <v>37</v>
      </c>
      <c r="D396" s="16" t="s">
        <v>36</v>
      </c>
      <c r="E396" s="16" t="s">
        <v>29</v>
      </c>
      <c r="F396" s="18">
        <v>0</v>
      </c>
      <c r="G396" s="18">
        <v>456</v>
      </c>
      <c r="H396" s="18">
        <v>394</v>
      </c>
      <c r="I396" s="18">
        <v>66</v>
      </c>
      <c r="J396" s="19">
        <v>0</v>
      </c>
      <c r="K396" s="19">
        <v>0</v>
      </c>
      <c r="L396" s="18">
        <v>916</v>
      </c>
      <c r="M396" s="18">
        <v>916</v>
      </c>
      <c r="N396" s="19">
        <v>0</v>
      </c>
      <c r="O396" s="18">
        <v>1023</v>
      </c>
      <c r="P396" s="18">
        <v>327</v>
      </c>
    </row>
    <row r="397" spans="1:16" ht="25.5" hidden="1" x14ac:dyDescent="0.25">
      <c r="A397" s="16" t="s">
        <v>125</v>
      </c>
      <c r="B397" s="17" t="s">
        <v>34</v>
      </c>
      <c r="C397" s="17" t="s">
        <v>37</v>
      </c>
      <c r="D397" s="16" t="s">
        <v>36</v>
      </c>
      <c r="E397" s="16" t="s">
        <v>46</v>
      </c>
      <c r="F397" s="18">
        <v>0</v>
      </c>
      <c r="G397" s="18">
        <v>374</v>
      </c>
      <c r="H397" s="18">
        <v>3</v>
      </c>
      <c r="I397" s="18">
        <v>8</v>
      </c>
      <c r="J397" s="19">
        <v>0</v>
      </c>
      <c r="K397" s="19">
        <v>0</v>
      </c>
      <c r="L397" s="18">
        <v>385</v>
      </c>
      <c r="M397" s="18">
        <v>385</v>
      </c>
      <c r="N397" s="19">
        <v>0</v>
      </c>
      <c r="O397" s="18">
        <v>385</v>
      </c>
      <c r="P397" s="18">
        <v>385</v>
      </c>
    </row>
    <row r="398" spans="1:16" ht="25.5" hidden="1" x14ac:dyDescent="0.25">
      <c r="A398" s="16" t="s">
        <v>125</v>
      </c>
      <c r="B398" s="17" t="s">
        <v>34</v>
      </c>
      <c r="C398" s="17" t="s">
        <v>37</v>
      </c>
      <c r="D398" s="16" t="s">
        <v>36</v>
      </c>
      <c r="E398" s="16" t="s">
        <v>43</v>
      </c>
      <c r="F398" s="18">
        <v>0</v>
      </c>
      <c r="G398" s="18">
        <v>0</v>
      </c>
      <c r="H398" s="18">
        <v>50</v>
      </c>
      <c r="I398" s="18">
        <v>0</v>
      </c>
      <c r="J398" s="19">
        <v>0</v>
      </c>
      <c r="K398" s="19">
        <v>0</v>
      </c>
      <c r="L398" s="18">
        <v>50</v>
      </c>
      <c r="M398" s="18">
        <v>50</v>
      </c>
      <c r="N398" s="19">
        <v>0</v>
      </c>
      <c r="O398" s="18">
        <v>50</v>
      </c>
      <c r="P398" s="18">
        <v>50</v>
      </c>
    </row>
    <row r="399" spans="1:16" ht="25.5" hidden="1" x14ac:dyDescent="0.25">
      <c r="A399" s="16" t="s">
        <v>125</v>
      </c>
      <c r="B399" s="17" t="s">
        <v>34</v>
      </c>
      <c r="C399" s="17" t="s">
        <v>37</v>
      </c>
      <c r="D399" s="16" t="s">
        <v>36</v>
      </c>
      <c r="E399" s="16" t="s">
        <v>31</v>
      </c>
      <c r="F399" s="18">
        <v>0</v>
      </c>
      <c r="G399" s="18">
        <v>47</v>
      </c>
      <c r="H399" s="18">
        <v>17</v>
      </c>
      <c r="I399" s="18">
        <v>31</v>
      </c>
      <c r="J399" s="19">
        <v>0</v>
      </c>
      <c r="K399" s="19">
        <v>0</v>
      </c>
      <c r="L399" s="18">
        <v>95</v>
      </c>
      <c r="M399" s="18">
        <v>95</v>
      </c>
      <c r="N399" s="19">
        <v>0</v>
      </c>
      <c r="O399" s="18">
        <v>95</v>
      </c>
      <c r="P399" s="18">
        <v>95</v>
      </c>
    </row>
    <row r="400" spans="1:16" ht="25.5" hidden="1" x14ac:dyDescent="0.25">
      <c r="A400" s="16" t="s">
        <v>125</v>
      </c>
      <c r="B400" s="17" t="s">
        <v>34</v>
      </c>
      <c r="C400" s="17" t="s">
        <v>47</v>
      </c>
      <c r="D400" s="16" t="s">
        <v>36</v>
      </c>
      <c r="E400" s="16" t="s">
        <v>29</v>
      </c>
      <c r="F400" s="18">
        <v>0</v>
      </c>
      <c r="G400" s="18">
        <v>30</v>
      </c>
      <c r="H400" s="18">
        <v>0</v>
      </c>
      <c r="I400" s="18">
        <v>0</v>
      </c>
      <c r="J400" s="19">
        <v>0</v>
      </c>
      <c r="K400" s="19">
        <v>0</v>
      </c>
      <c r="L400" s="18">
        <v>30</v>
      </c>
      <c r="M400" s="18">
        <v>30</v>
      </c>
      <c r="N400" s="19">
        <v>0</v>
      </c>
      <c r="O400" s="18">
        <v>30</v>
      </c>
      <c r="P400" s="18">
        <v>30</v>
      </c>
    </row>
    <row r="401" spans="1:16" hidden="1" x14ac:dyDescent="0.25">
      <c r="A401" s="11" t="s">
        <v>126</v>
      </c>
      <c r="B401" s="12"/>
      <c r="C401" s="12"/>
      <c r="D401" s="13"/>
      <c r="E401" s="13"/>
      <c r="F401" s="14">
        <v>10745</v>
      </c>
      <c r="G401" s="14">
        <v>14656</v>
      </c>
      <c r="H401" s="14">
        <v>12562</v>
      </c>
      <c r="I401" s="14">
        <v>15644</v>
      </c>
      <c r="J401" s="15">
        <v>15053</v>
      </c>
      <c r="K401" s="15">
        <v>10495</v>
      </c>
      <c r="L401" s="14">
        <v>53607</v>
      </c>
      <c r="M401" s="14">
        <v>53607</v>
      </c>
      <c r="N401" s="15">
        <v>10495</v>
      </c>
      <c r="O401" s="14">
        <v>53839</v>
      </c>
      <c r="P401" s="14">
        <v>54378</v>
      </c>
    </row>
    <row r="402" spans="1:16" hidden="1" x14ac:dyDescent="0.25">
      <c r="A402" s="11" t="s">
        <v>127</v>
      </c>
      <c r="B402" s="12"/>
      <c r="C402" s="12"/>
      <c r="D402" s="13"/>
      <c r="E402" s="13"/>
      <c r="F402" s="14">
        <v>10685</v>
      </c>
      <c r="G402" s="14">
        <v>12988</v>
      </c>
      <c r="H402" s="14">
        <v>12399</v>
      </c>
      <c r="I402" s="14">
        <v>15494</v>
      </c>
      <c r="J402" s="15">
        <v>15013</v>
      </c>
      <c r="K402" s="15">
        <v>10455</v>
      </c>
      <c r="L402" s="14">
        <v>51566</v>
      </c>
      <c r="M402" s="14">
        <v>51566</v>
      </c>
      <c r="N402" s="15">
        <v>10455</v>
      </c>
      <c r="O402" s="14">
        <v>50987</v>
      </c>
      <c r="P402" s="14">
        <v>52777</v>
      </c>
    </row>
    <row r="403" spans="1:16" ht="25.5" hidden="1" x14ac:dyDescent="0.25">
      <c r="A403" s="16" t="s">
        <v>127</v>
      </c>
      <c r="B403" s="17" t="s">
        <v>34</v>
      </c>
      <c r="C403" s="17" t="s">
        <v>38</v>
      </c>
      <c r="D403" s="16" t="s">
        <v>36</v>
      </c>
      <c r="E403" s="16" t="s">
        <v>43</v>
      </c>
      <c r="F403" s="18">
        <v>4</v>
      </c>
      <c r="G403" s="18">
        <v>0</v>
      </c>
      <c r="H403" s="18">
        <v>0</v>
      </c>
      <c r="I403" s="18">
        <v>0</v>
      </c>
      <c r="J403" s="19">
        <v>4</v>
      </c>
      <c r="K403" s="19">
        <v>4</v>
      </c>
      <c r="L403" s="18">
        <v>0</v>
      </c>
      <c r="M403" s="18">
        <v>4</v>
      </c>
      <c r="N403" s="19">
        <v>4</v>
      </c>
      <c r="O403" s="18">
        <v>0</v>
      </c>
      <c r="P403" s="18">
        <v>0</v>
      </c>
    </row>
    <row r="404" spans="1:16" ht="25.5" hidden="1" x14ac:dyDescent="0.25">
      <c r="A404" s="16" t="s">
        <v>127</v>
      </c>
      <c r="B404" s="17" t="s">
        <v>34</v>
      </c>
      <c r="C404" s="17" t="s">
        <v>39</v>
      </c>
      <c r="D404" s="16" t="s">
        <v>36</v>
      </c>
      <c r="E404" s="16" t="s">
        <v>51</v>
      </c>
      <c r="F404" s="18">
        <v>0</v>
      </c>
      <c r="G404" s="18">
        <v>55</v>
      </c>
      <c r="H404" s="18">
        <v>0</v>
      </c>
      <c r="I404" s="18">
        <v>0</v>
      </c>
      <c r="J404" s="19">
        <v>0</v>
      </c>
      <c r="K404" s="19">
        <v>0</v>
      </c>
      <c r="L404" s="18">
        <v>55</v>
      </c>
      <c r="M404" s="18">
        <v>55</v>
      </c>
      <c r="N404" s="19">
        <v>0</v>
      </c>
      <c r="O404" s="18">
        <v>0</v>
      </c>
      <c r="P404" s="18">
        <v>0</v>
      </c>
    </row>
    <row r="405" spans="1:16" ht="38.25" hidden="1" x14ac:dyDescent="0.25">
      <c r="A405" s="16" t="s">
        <v>127</v>
      </c>
      <c r="B405" s="17" t="s">
        <v>100</v>
      </c>
      <c r="C405" s="17" t="s">
        <v>38</v>
      </c>
      <c r="D405" s="16" t="s">
        <v>36</v>
      </c>
      <c r="E405" s="16" t="s">
        <v>58</v>
      </c>
      <c r="F405" s="18">
        <v>4449</v>
      </c>
      <c r="G405" s="18">
        <v>5759</v>
      </c>
      <c r="H405" s="18">
        <v>5759</v>
      </c>
      <c r="I405" s="18">
        <v>7224</v>
      </c>
      <c r="J405" s="19">
        <v>6368</v>
      </c>
      <c r="K405" s="19">
        <v>4449</v>
      </c>
      <c r="L405" s="18">
        <v>23191</v>
      </c>
      <c r="M405" s="18">
        <v>23191</v>
      </c>
      <c r="N405" s="19">
        <v>4449</v>
      </c>
      <c r="O405" s="18">
        <v>23845</v>
      </c>
      <c r="P405" s="18">
        <v>24375</v>
      </c>
    </row>
    <row r="406" spans="1:16" ht="38.25" hidden="1" x14ac:dyDescent="0.25">
      <c r="A406" s="16" t="s">
        <v>127</v>
      </c>
      <c r="B406" s="17" t="s">
        <v>100</v>
      </c>
      <c r="C406" s="17" t="s">
        <v>38</v>
      </c>
      <c r="D406" s="16" t="s">
        <v>36</v>
      </c>
      <c r="E406" s="16" t="s">
        <v>62</v>
      </c>
      <c r="F406" s="18">
        <v>1159</v>
      </c>
      <c r="G406" s="18">
        <v>1740</v>
      </c>
      <c r="H406" s="18">
        <v>1740</v>
      </c>
      <c r="I406" s="18">
        <v>2363</v>
      </c>
      <c r="J406" s="19">
        <v>1826</v>
      </c>
      <c r="K406" s="19">
        <v>1159</v>
      </c>
      <c r="L406" s="18">
        <v>7002</v>
      </c>
      <c r="M406" s="18">
        <v>7002</v>
      </c>
      <c r="N406" s="19">
        <v>1159</v>
      </c>
      <c r="O406" s="18">
        <v>7201</v>
      </c>
      <c r="P406" s="18">
        <v>7361</v>
      </c>
    </row>
    <row r="407" spans="1:16" ht="38.25" hidden="1" x14ac:dyDescent="0.25">
      <c r="A407" s="16" t="s">
        <v>127</v>
      </c>
      <c r="B407" s="17" t="s">
        <v>100</v>
      </c>
      <c r="C407" s="17" t="s">
        <v>38</v>
      </c>
      <c r="D407" s="16" t="s">
        <v>36</v>
      </c>
      <c r="E407" s="16" t="s">
        <v>128</v>
      </c>
      <c r="F407" s="18">
        <v>0</v>
      </c>
      <c r="G407" s="18">
        <v>0</v>
      </c>
      <c r="H407" s="18">
        <v>0</v>
      </c>
      <c r="I407" s="18">
        <v>2</v>
      </c>
      <c r="J407" s="19">
        <v>0</v>
      </c>
      <c r="K407" s="19">
        <v>0</v>
      </c>
      <c r="L407" s="18">
        <v>2</v>
      </c>
      <c r="M407" s="18">
        <v>2</v>
      </c>
      <c r="N407" s="19">
        <v>0</v>
      </c>
      <c r="O407" s="18">
        <v>2</v>
      </c>
      <c r="P407" s="18">
        <v>2</v>
      </c>
    </row>
    <row r="408" spans="1:16" ht="38.25" hidden="1" x14ac:dyDescent="0.25">
      <c r="A408" s="16" t="s">
        <v>127</v>
      </c>
      <c r="B408" s="17" t="s">
        <v>100</v>
      </c>
      <c r="C408" s="17" t="s">
        <v>38</v>
      </c>
      <c r="D408" s="16" t="s">
        <v>36</v>
      </c>
      <c r="E408" s="16" t="s">
        <v>29</v>
      </c>
      <c r="F408" s="18">
        <v>359</v>
      </c>
      <c r="G408" s="18">
        <v>778</v>
      </c>
      <c r="H408" s="18">
        <v>192</v>
      </c>
      <c r="I408" s="18">
        <v>151</v>
      </c>
      <c r="J408" s="19">
        <v>375</v>
      </c>
      <c r="K408" s="19">
        <v>235</v>
      </c>
      <c r="L408" s="18">
        <v>1484</v>
      </c>
      <c r="M408" s="18">
        <v>1480</v>
      </c>
      <c r="N408" s="19">
        <v>235</v>
      </c>
      <c r="O408" s="18">
        <v>100</v>
      </c>
      <c r="P408" s="18">
        <v>940</v>
      </c>
    </row>
    <row r="409" spans="1:16" ht="38.25" hidden="1" x14ac:dyDescent="0.25">
      <c r="A409" s="16" t="s">
        <v>127</v>
      </c>
      <c r="B409" s="17" t="s">
        <v>100</v>
      </c>
      <c r="C409" s="17" t="s">
        <v>38</v>
      </c>
      <c r="D409" s="16" t="s">
        <v>36</v>
      </c>
      <c r="E409" s="16" t="s">
        <v>46</v>
      </c>
      <c r="F409" s="18">
        <v>56</v>
      </c>
      <c r="G409" s="18">
        <v>33</v>
      </c>
      <c r="H409" s="18">
        <v>48</v>
      </c>
      <c r="I409" s="18">
        <v>154</v>
      </c>
      <c r="J409" s="19">
        <v>56</v>
      </c>
      <c r="K409" s="19">
        <v>56</v>
      </c>
      <c r="L409" s="18">
        <v>291</v>
      </c>
      <c r="M409" s="18">
        <v>291</v>
      </c>
      <c r="N409" s="19">
        <v>56</v>
      </c>
      <c r="O409" s="18">
        <v>21</v>
      </c>
      <c r="P409" s="18">
        <v>291</v>
      </c>
    </row>
    <row r="410" spans="1:16" ht="38.25" hidden="1" x14ac:dyDescent="0.25">
      <c r="A410" s="16" t="s">
        <v>127</v>
      </c>
      <c r="B410" s="17" t="s">
        <v>100</v>
      </c>
      <c r="C410" s="17" t="s">
        <v>38</v>
      </c>
      <c r="D410" s="16" t="s">
        <v>36</v>
      </c>
      <c r="E410" s="16" t="s">
        <v>31</v>
      </c>
      <c r="F410" s="18">
        <v>43</v>
      </c>
      <c r="G410" s="18">
        <v>32</v>
      </c>
      <c r="H410" s="18">
        <v>31</v>
      </c>
      <c r="I410" s="18">
        <v>37</v>
      </c>
      <c r="J410" s="19">
        <v>67</v>
      </c>
      <c r="K410" s="19">
        <v>43</v>
      </c>
      <c r="L410" s="18">
        <v>143</v>
      </c>
      <c r="M410" s="18">
        <v>143</v>
      </c>
      <c r="N410" s="19">
        <v>43</v>
      </c>
      <c r="O410" s="18">
        <v>43</v>
      </c>
      <c r="P410" s="18">
        <v>143</v>
      </c>
    </row>
    <row r="411" spans="1:16" ht="38.25" hidden="1" x14ac:dyDescent="0.25">
      <c r="A411" s="16" t="s">
        <v>127</v>
      </c>
      <c r="B411" s="17" t="s">
        <v>100</v>
      </c>
      <c r="C411" s="17" t="s">
        <v>39</v>
      </c>
      <c r="D411" s="16" t="s">
        <v>36</v>
      </c>
      <c r="E411" s="16" t="s">
        <v>58</v>
      </c>
      <c r="F411" s="18">
        <v>917</v>
      </c>
      <c r="G411" s="18">
        <v>1290</v>
      </c>
      <c r="H411" s="18">
        <v>1310</v>
      </c>
      <c r="I411" s="18">
        <v>1572</v>
      </c>
      <c r="J411" s="19">
        <v>1359</v>
      </c>
      <c r="K411" s="19">
        <v>917</v>
      </c>
      <c r="L411" s="18">
        <v>5089</v>
      </c>
      <c r="M411" s="18">
        <v>5089</v>
      </c>
      <c r="N411" s="19">
        <v>917</v>
      </c>
      <c r="O411" s="18">
        <v>5366</v>
      </c>
      <c r="P411" s="18">
        <v>5527</v>
      </c>
    </row>
    <row r="412" spans="1:16" ht="38.25" hidden="1" x14ac:dyDescent="0.25">
      <c r="A412" s="16" t="s">
        <v>127</v>
      </c>
      <c r="B412" s="17" t="s">
        <v>100</v>
      </c>
      <c r="C412" s="17" t="s">
        <v>39</v>
      </c>
      <c r="D412" s="16" t="s">
        <v>36</v>
      </c>
      <c r="E412" s="16" t="s">
        <v>62</v>
      </c>
      <c r="F412" s="18">
        <v>277</v>
      </c>
      <c r="G412" s="18">
        <v>389</v>
      </c>
      <c r="H412" s="18">
        <v>396</v>
      </c>
      <c r="I412" s="18">
        <v>475</v>
      </c>
      <c r="J412" s="19">
        <v>369</v>
      </c>
      <c r="K412" s="19">
        <v>235</v>
      </c>
      <c r="L412" s="18">
        <v>1537</v>
      </c>
      <c r="M412" s="18">
        <v>1537</v>
      </c>
      <c r="N412" s="19">
        <v>235</v>
      </c>
      <c r="O412" s="18">
        <v>1620</v>
      </c>
      <c r="P412" s="18">
        <v>1669</v>
      </c>
    </row>
    <row r="413" spans="1:16" ht="38.25" hidden="1" x14ac:dyDescent="0.25">
      <c r="A413" s="16" t="s">
        <v>127</v>
      </c>
      <c r="B413" s="17" t="s">
        <v>100</v>
      </c>
      <c r="C413" s="17" t="s">
        <v>39</v>
      </c>
      <c r="D413" s="16" t="s">
        <v>36</v>
      </c>
      <c r="E413" s="16" t="s">
        <v>82</v>
      </c>
      <c r="F413" s="18">
        <v>10</v>
      </c>
      <c r="G413" s="18">
        <v>13</v>
      </c>
      <c r="H413" s="18">
        <v>13</v>
      </c>
      <c r="I413" s="18">
        <v>14</v>
      </c>
      <c r="J413" s="19">
        <v>23</v>
      </c>
      <c r="K413" s="19">
        <v>10</v>
      </c>
      <c r="L413" s="18">
        <v>50</v>
      </c>
      <c r="M413" s="18">
        <v>50</v>
      </c>
      <c r="N413" s="19">
        <v>10</v>
      </c>
      <c r="O413" s="18">
        <v>46</v>
      </c>
      <c r="P413" s="18">
        <v>34</v>
      </c>
    </row>
    <row r="414" spans="1:16" ht="38.25" hidden="1" x14ac:dyDescent="0.25">
      <c r="A414" s="16" t="s">
        <v>127</v>
      </c>
      <c r="B414" s="17" t="s">
        <v>100</v>
      </c>
      <c r="C414" s="17" t="s">
        <v>39</v>
      </c>
      <c r="D414" s="16" t="s">
        <v>36</v>
      </c>
      <c r="E414" s="16" t="s">
        <v>29</v>
      </c>
      <c r="F414" s="18">
        <v>210</v>
      </c>
      <c r="G414" s="18">
        <v>100</v>
      </c>
      <c r="H414" s="18">
        <v>200</v>
      </c>
      <c r="I414" s="18">
        <v>90</v>
      </c>
      <c r="J414" s="19">
        <v>210</v>
      </c>
      <c r="K414" s="19">
        <v>150</v>
      </c>
      <c r="L414" s="18">
        <v>600</v>
      </c>
      <c r="M414" s="18">
        <v>600</v>
      </c>
      <c r="N414" s="19">
        <v>150</v>
      </c>
      <c r="O414" s="18">
        <v>158</v>
      </c>
      <c r="P414" s="18">
        <v>136</v>
      </c>
    </row>
    <row r="415" spans="1:16" ht="38.25" hidden="1" x14ac:dyDescent="0.25">
      <c r="A415" s="16" t="s">
        <v>127</v>
      </c>
      <c r="B415" s="17" t="s">
        <v>103</v>
      </c>
      <c r="C415" s="17" t="s">
        <v>38</v>
      </c>
      <c r="D415" s="16" t="s">
        <v>36</v>
      </c>
      <c r="E415" s="16" t="s">
        <v>58</v>
      </c>
      <c r="F415" s="18">
        <v>852</v>
      </c>
      <c r="G415" s="18">
        <v>1065</v>
      </c>
      <c r="H415" s="18">
        <v>1065</v>
      </c>
      <c r="I415" s="18">
        <v>1339</v>
      </c>
      <c r="J415" s="19">
        <v>1207</v>
      </c>
      <c r="K415" s="19">
        <v>852</v>
      </c>
      <c r="L415" s="18">
        <v>4321</v>
      </c>
      <c r="M415" s="18">
        <v>4321</v>
      </c>
      <c r="N415" s="19">
        <v>852</v>
      </c>
      <c r="O415" s="18">
        <v>4908</v>
      </c>
      <c r="P415" s="18">
        <v>5018</v>
      </c>
    </row>
    <row r="416" spans="1:16" ht="38.25" hidden="1" x14ac:dyDescent="0.25">
      <c r="A416" s="16" t="s">
        <v>127</v>
      </c>
      <c r="B416" s="17" t="s">
        <v>103</v>
      </c>
      <c r="C416" s="17" t="s">
        <v>38</v>
      </c>
      <c r="D416" s="16" t="s">
        <v>36</v>
      </c>
      <c r="E416" s="16" t="s">
        <v>60</v>
      </c>
      <c r="F416" s="18">
        <v>1</v>
      </c>
      <c r="G416" s="18">
        <v>3</v>
      </c>
      <c r="H416" s="18">
        <v>4</v>
      </c>
      <c r="I416" s="18">
        <v>3</v>
      </c>
      <c r="J416" s="19">
        <v>3</v>
      </c>
      <c r="K416" s="19">
        <v>1</v>
      </c>
      <c r="L416" s="18">
        <v>11</v>
      </c>
      <c r="M416" s="18">
        <v>11</v>
      </c>
      <c r="N416" s="19">
        <v>1</v>
      </c>
      <c r="O416" s="18">
        <v>10</v>
      </c>
      <c r="P416" s="18">
        <v>8</v>
      </c>
    </row>
    <row r="417" spans="1:16" ht="38.25" hidden="1" x14ac:dyDescent="0.25">
      <c r="A417" s="16" t="s">
        <v>127</v>
      </c>
      <c r="B417" s="17" t="s">
        <v>103</v>
      </c>
      <c r="C417" s="17" t="s">
        <v>38</v>
      </c>
      <c r="D417" s="16" t="s">
        <v>36</v>
      </c>
      <c r="E417" s="16" t="s">
        <v>62</v>
      </c>
      <c r="F417" s="18">
        <v>214</v>
      </c>
      <c r="G417" s="18">
        <v>321</v>
      </c>
      <c r="H417" s="18">
        <v>321</v>
      </c>
      <c r="I417" s="18">
        <v>449</v>
      </c>
      <c r="J417" s="19">
        <v>321</v>
      </c>
      <c r="K417" s="19">
        <v>214</v>
      </c>
      <c r="L417" s="18">
        <v>1305</v>
      </c>
      <c r="M417" s="18">
        <v>1305</v>
      </c>
      <c r="N417" s="19">
        <v>214</v>
      </c>
      <c r="O417" s="18">
        <v>1482</v>
      </c>
      <c r="P417" s="18">
        <v>1515</v>
      </c>
    </row>
    <row r="418" spans="1:16" ht="38.25" hidden="1" x14ac:dyDescent="0.25">
      <c r="A418" s="16" t="s">
        <v>127</v>
      </c>
      <c r="B418" s="17" t="s">
        <v>103</v>
      </c>
      <c r="C418" s="17" t="s">
        <v>38</v>
      </c>
      <c r="D418" s="16" t="s">
        <v>36</v>
      </c>
      <c r="E418" s="16" t="s">
        <v>64</v>
      </c>
      <c r="F418" s="18">
        <v>32</v>
      </c>
      <c r="G418" s="18">
        <v>34</v>
      </c>
      <c r="H418" s="18">
        <v>33</v>
      </c>
      <c r="I418" s="18">
        <v>33</v>
      </c>
      <c r="J418" s="19">
        <v>49</v>
      </c>
      <c r="K418" s="19">
        <v>32</v>
      </c>
      <c r="L418" s="18">
        <v>132</v>
      </c>
      <c r="M418" s="18">
        <v>132</v>
      </c>
      <c r="N418" s="19">
        <v>32</v>
      </c>
      <c r="O418" s="18">
        <v>119</v>
      </c>
      <c r="P418" s="18">
        <v>95</v>
      </c>
    </row>
    <row r="419" spans="1:16" ht="38.25" hidden="1" x14ac:dyDescent="0.25">
      <c r="A419" s="16" t="s">
        <v>127</v>
      </c>
      <c r="B419" s="17" t="s">
        <v>103</v>
      </c>
      <c r="C419" s="17" t="s">
        <v>38</v>
      </c>
      <c r="D419" s="16" t="s">
        <v>36</v>
      </c>
      <c r="E419" s="16" t="s">
        <v>65</v>
      </c>
      <c r="F419" s="18">
        <v>20</v>
      </c>
      <c r="G419" s="18">
        <v>20</v>
      </c>
      <c r="H419" s="18">
        <v>20</v>
      </c>
      <c r="I419" s="18">
        <v>20</v>
      </c>
      <c r="J419" s="19">
        <v>30</v>
      </c>
      <c r="K419" s="19">
        <v>20</v>
      </c>
      <c r="L419" s="18">
        <v>80</v>
      </c>
      <c r="M419" s="18">
        <v>80</v>
      </c>
      <c r="N419" s="19">
        <v>20</v>
      </c>
      <c r="O419" s="18">
        <v>72</v>
      </c>
      <c r="P419" s="18">
        <v>58</v>
      </c>
    </row>
    <row r="420" spans="1:16" ht="38.25" hidden="1" x14ac:dyDescent="0.25">
      <c r="A420" s="16" t="s">
        <v>127</v>
      </c>
      <c r="B420" s="17" t="s">
        <v>103</v>
      </c>
      <c r="C420" s="17" t="s">
        <v>38</v>
      </c>
      <c r="D420" s="16" t="s">
        <v>36</v>
      </c>
      <c r="E420" s="16" t="s">
        <v>67</v>
      </c>
      <c r="F420" s="18">
        <v>8</v>
      </c>
      <c r="G420" s="18">
        <v>17</v>
      </c>
      <c r="H420" s="18">
        <v>17</v>
      </c>
      <c r="I420" s="18">
        <v>14</v>
      </c>
      <c r="J420" s="19">
        <v>25</v>
      </c>
      <c r="K420" s="19">
        <v>8</v>
      </c>
      <c r="L420" s="18">
        <v>56</v>
      </c>
      <c r="M420" s="18">
        <v>56</v>
      </c>
      <c r="N420" s="19">
        <v>8</v>
      </c>
      <c r="O420" s="18">
        <v>50</v>
      </c>
      <c r="P420" s="18">
        <v>40</v>
      </c>
    </row>
    <row r="421" spans="1:16" ht="38.25" hidden="1" x14ac:dyDescent="0.25">
      <c r="A421" s="16" t="s">
        <v>127</v>
      </c>
      <c r="B421" s="17" t="s">
        <v>103</v>
      </c>
      <c r="C421" s="17" t="s">
        <v>38</v>
      </c>
      <c r="D421" s="16" t="s">
        <v>36</v>
      </c>
      <c r="E421" s="16" t="s">
        <v>69</v>
      </c>
      <c r="F421" s="18">
        <v>981</v>
      </c>
      <c r="G421" s="18">
        <v>120</v>
      </c>
      <c r="H421" s="18">
        <v>0</v>
      </c>
      <c r="I421" s="18">
        <v>300</v>
      </c>
      <c r="J421" s="19">
        <v>1101</v>
      </c>
      <c r="K421" s="19">
        <v>981</v>
      </c>
      <c r="L421" s="18">
        <v>1299</v>
      </c>
      <c r="M421" s="18">
        <v>1401</v>
      </c>
      <c r="N421" s="19">
        <v>981</v>
      </c>
      <c r="O421" s="18">
        <v>1299</v>
      </c>
      <c r="P421" s="18">
        <v>1299</v>
      </c>
    </row>
    <row r="422" spans="1:16" ht="38.25" hidden="1" x14ac:dyDescent="0.25">
      <c r="A422" s="16" t="s">
        <v>127</v>
      </c>
      <c r="B422" s="17" t="s">
        <v>103</v>
      </c>
      <c r="C422" s="17" t="s">
        <v>38</v>
      </c>
      <c r="D422" s="16" t="s">
        <v>36</v>
      </c>
      <c r="E422" s="16" t="s">
        <v>70</v>
      </c>
      <c r="F422" s="18">
        <v>160</v>
      </c>
      <c r="G422" s="18">
        <v>130</v>
      </c>
      <c r="H422" s="18">
        <v>100</v>
      </c>
      <c r="I422" s="18">
        <v>160</v>
      </c>
      <c r="J422" s="19">
        <v>290</v>
      </c>
      <c r="K422" s="19">
        <v>160</v>
      </c>
      <c r="L422" s="18">
        <v>550</v>
      </c>
      <c r="M422" s="18">
        <v>550</v>
      </c>
      <c r="N422" s="19">
        <v>160</v>
      </c>
      <c r="O422" s="18">
        <v>550</v>
      </c>
      <c r="P422" s="18">
        <v>550</v>
      </c>
    </row>
    <row r="423" spans="1:16" ht="38.25" hidden="1" x14ac:dyDescent="0.25">
      <c r="A423" s="16" t="s">
        <v>127</v>
      </c>
      <c r="B423" s="17" t="s">
        <v>103</v>
      </c>
      <c r="C423" s="17" t="s">
        <v>38</v>
      </c>
      <c r="D423" s="16" t="s">
        <v>36</v>
      </c>
      <c r="E423" s="16" t="s">
        <v>71</v>
      </c>
      <c r="F423" s="18">
        <v>9</v>
      </c>
      <c r="G423" s="18">
        <v>9</v>
      </c>
      <c r="H423" s="18">
        <v>13</v>
      </c>
      <c r="I423" s="18">
        <v>9</v>
      </c>
      <c r="J423" s="19">
        <v>9</v>
      </c>
      <c r="K423" s="19">
        <v>9</v>
      </c>
      <c r="L423" s="18">
        <v>40</v>
      </c>
      <c r="M423" s="18">
        <v>40</v>
      </c>
      <c r="N423" s="19">
        <v>9</v>
      </c>
      <c r="O423" s="18">
        <v>40</v>
      </c>
      <c r="P423" s="18">
        <v>40</v>
      </c>
    </row>
    <row r="424" spans="1:16" ht="38.25" hidden="1" x14ac:dyDescent="0.25">
      <c r="A424" s="16" t="s">
        <v>127</v>
      </c>
      <c r="B424" s="17" t="s">
        <v>103</v>
      </c>
      <c r="C424" s="17" t="s">
        <v>38</v>
      </c>
      <c r="D424" s="16" t="s">
        <v>36</v>
      </c>
      <c r="E424" s="16" t="s">
        <v>72</v>
      </c>
      <c r="F424" s="18">
        <v>5</v>
      </c>
      <c r="G424" s="18">
        <v>4</v>
      </c>
      <c r="H424" s="18">
        <v>6</v>
      </c>
      <c r="I424" s="18">
        <v>5</v>
      </c>
      <c r="J424" s="19">
        <v>5</v>
      </c>
      <c r="K424" s="19">
        <v>5</v>
      </c>
      <c r="L424" s="18">
        <v>20</v>
      </c>
      <c r="M424" s="18">
        <v>20</v>
      </c>
      <c r="N424" s="19">
        <v>5</v>
      </c>
      <c r="O424" s="18">
        <v>20</v>
      </c>
      <c r="P424" s="18">
        <v>20</v>
      </c>
    </row>
    <row r="425" spans="1:16" ht="38.25" hidden="1" x14ac:dyDescent="0.25">
      <c r="A425" s="16" t="s">
        <v>127</v>
      </c>
      <c r="B425" s="17" t="s">
        <v>103</v>
      </c>
      <c r="C425" s="17" t="s">
        <v>38</v>
      </c>
      <c r="D425" s="16" t="s">
        <v>36</v>
      </c>
      <c r="E425" s="16" t="s">
        <v>104</v>
      </c>
      <c r="F425" s="18">
        <v>22</v>
      </c>
      <c r="G425" s="18">
        <v>22</v>
      </c>
      <c r="H425" s="18">
        <v>12</v>
      </c>
      <c r="I425" s="18">
        <v>22</v>
      </c>
      <c r="J425" s="19">
        <v>44</v>
      </c>
      <c r="K425" s="19">
        <v>22</v>
      </c>
      <c r="L425" s="18">
        <v>78</v>
      </c>
      <c r="M425" s="18">
        <v>78</v>
      </c>
      <c r="N425" s="19">
        <v>22</v>
      </c>
      <c r="O425" s="18">
        <v>70</v>
      </c>
      <c r="P425" s="18">
        <v>55</v>
      </c>
    </row>
    <row r="426" spans="1:16" ht="38.25" hidden="1" x14ac:dyDescent="0.25">
      <c r="A426" s="16" t="s">
        <v>127</v>
      </c>
      <c r="B426" s="17" t="s">
        <v>103</v>
      </c>
      <c r="C426" s="17" t="s">
        <v>38</v>
      </c>
      <c r="D426" s="16" t="s">
        <v>36</v>
      </c>
      <c r="E426" s="16" t="s">
        <v>129</v>
      </c>
      <c r="F426" s="18">
        <v>0</v>
      </c>
      <c r="G426" s="18">
        <v>5</v>
      </c>
      <c r="H426" s="18">
        <v>40</v>
      </c>
      <c r="I426" s="18">
        <v>0</v>
      </c>
      <c r="J426" s="19">
        <v>5</v>
      </c>
      <c r="K426" s="19">
        <v>0</v>
      </c>
      <c r="L426" s="18">
        <v>45</v>
      </c>
      <c r="M426" s="18">
        <v>45</v>
      </c>
      <c r="N426" s="19">
        <v>0</v>
      </c>
      <c r="O426" s="18">
        <v>43</v>
      </c>
      <c r="P426" s="18">
        <v>41</v>
      </c>
    </row>
    <row r="427" spans="1:16" ht="38.25" hidden="1" x14ac:dyDescent="0.25">
      <c r="A427" s="16" t="s">
        <v>127</v>
      </c>
      <c r="B427" s="17" t="s">
        <v>103</v>
      </c>
      <c r="C427" s="17" t="s">
        <v>38</v>
      </c>
      <c r="D427" s="16" t="s">
        <v>36</v>
      </c>
      <c r="E427" s="16" t="s">
        <v>76</v>
      </c>
      <c r="F427" s="18">
        <v>28</v>
      </c>
      <c r="G427" s="18">
        <v>45</v>
      </c>
      <c r="H427" s="18">
        <v>20</v>
      </c>
      <c r="I427" s="18">
        <v>50</v>
      </c>
      <c r="J427" s="19">
        <v>58</v>
      </c>
      <c r="K427" s="19">
        <v>28</v>
      </c>
      <c r="L427" s="18">
        <v>143</v>
      </c>
      <c r="M427" s="18">
        <v>143</v>
      </c>
      <c r="N427" s="19">
        <v>28</v>
      </c>
      <c r="O427" s="18">
        <v>129</v>
      </c>
      <c r="P427" s="18">
        <v>100</v>
      </c>
    </row>
    <row r="428" spans="1:16" ht="38.25" hidden="1" x14ac:dyDescent="0.25">
      <c r="A428" s="16" t="s">
        <v>127</v>
      </c>
      <c r="B428" s="17" t="s">
        <v>103</v>
      </c>
      <c r="C428" s="17" t="s">
        <v>38</v>
      </c>
      <c r="D428" s="16" t="s">
        <v>36</v>
      </c>
      <c r="E428" s="16" t="s">
        <v>78</v>
      </c>
      <c r="F428" s="18">
        <v>5</v>
      </c>
      <c r="G428" s="18">
        <v>5</v>
      </c>
      <c r="H428" s="18">
        <v>5</v>
      </c>
      <c r="I428" s="18">
        <v>5</v>
      </c>
      <c r="J428" s="19">
        <v>10</v>
      </c>
      <c r="K428" s="19">
        <v>5</v>
      </c>
      <c r="L428" s="18">
        <v>20</v>
      </c>
      <c r="M428" s="18">
        <v>20</v>
      </c>
      <c r="N428" s="19">
        <v>5</v>
      </c>
      <c r="O428" s="18">
        <v>15</v>
      </c>
      <c r="P428" s="18">
        <v>10</v>
      </c>
    </row>
    <row r="429" spans="1:16" ht="38.25" hidden="1" x14ac:dyDescent="0.25">
      <c r="A429" s="16" t="s">
        <v>127</v>
      </c>
      <c r="B429" s="17" t="s">
        <v>103</v>
      </c>
      <c r="C429" s="17" t="s">
        <v>38</v>
      </c>
      <c r="D429" s="16" t="s">
        <v>36</v>
      </c>
      <c r="E429" s="16" t="s">
        <v>79</v>
      </c>
      <c r="F429" s="18">
        <v>0</v>
      </c>
      <c r="G429" s="18">
        <v>53</v>
      </c>
      <c r="H429" s="18">
        <v>0</v>
      </c>
      <c r="I429" s="18">
        <v>0</v>
      </c>
      <c r="J429" s="19">
        <v>53</v>
      </c>
      <c r="K429" s="19">
        <v>0</v>
      </c>
      <c r="L429" s="18">
        <v>53</v>
      </c>
      <c r="M429" s="18">
        <v>53</v>
      </c>
      <c r="N429" s="19">
        <v>0</v>
      </c>
      <c r="O429" s="18">
        <v>37</v>
      </c>
      <c r="P429" s="18">
        <v>26</v>
      </c>
    </row>
    <row r="430" spans="1:16" ht="38.25" hidden="1" x14ac:dyDescent="0.25">
      <c r="A430" s="16" t="s">
        <v>127</v>
      </c>
      <c r="B430" s="17" t="s">
        <v>103</v>
      </c>
      <c r="C430" s="17" t="s">
        <v>38</v>
      </c>
      <c r="D430" s="16" t="s">
        <v>36</v>
      </c>
      <c r="E430" s="16" t="s">
        <v>80</v>
      </c>
      <c r="F430" s="18">
        <v>26</v>
      </c>
      <c r="G430" s="18">
        <v>33</v>
      </c>
      <c r="H430" s="18">
        <v>33</v>
      </c>
      <c r="I430" s="18">
        <v>33</v>
      </c>
      <c r="J430" s="19">
        <v>48</v>
      </c>
      <c r="K430" s="19">
        <v>26</v>
      </c>
      <c r="L430" s="18">
        <v>125</v>
      </c>
      <c r="M430" s="18">
        <v>125</v>
      </c>
      <c r="N430" s="19">
        <v>26</v>
      </c>
      <c r="O430" s="18">
        <v>113</v>
      </c>
      <c r="P430" s="18">
        <v>90</v>
      </c>
    </row>
    <row r="431" spans="1:16" ht="38.25" hidden="1" x14ac:dyDescent="0.25">
      <c r="A431" s="16" t="s">
        <v>127</v>
      </c>
      <c r="B431" s="17" t="s">
        <v>103</v>
      </c>
      <c r="C431" s="17" t="s">
        <v>38</v>
      </c>
      <c r="D431" s="16" t="s">
        <v>36</v>
      </c>
      <c r="E431" s="16" t="s">
        <v>106</v>
      </c>
      <c r="F431" s="18">
        <v>0</v>
      </c>
      <c r="G431" s="18">
        <v>0</v>
      </c>
      <c r="H431" s="18">
        <v>89</v>
      </c>
      <c r="I431" s="18">
        <v>0</v>
      </c>
      <c r="J431" s="19">
        <v>0</v>
      </c>
      <c r="K431" s="19">
        <v>0</v>
      </c>
      <c r="L431" s="18">
        <v>89</v>
      </c>
      <c r="M431" s="18">
        <v>89</v>
      </c>
      <c r="N431" s="19">
        <v>0</v>
      </c>
      <c r="O431" s="18">
        <v>80</v>
      </c>
      <c r="P431" s="18">
        <v>64</v>
      </c>
    </row>
    <row r="432" spans="1:16" ht="38.25" hidden="1" x14ac:dyDescent="0.25">
      <c r="A432" s="16" t="s">
        <v>127</v>
      </c>
      <c r="B432" s="17" t="s">
        <v>103</v>
      </c>
      <c r="C432" s="17" t="s">
        <v>38</v>
      </c>
      <c r="D432" s="16" t="s">
        <v>36</v>
      </c>
      <c r="E432" s="16" t="s">
        <v>81</v>
      </c>
      <c r="F432" s="18">
        <v>0</v>
      </c>
      <c r="G432" s="18">
        <v>0</v>
      </c>
      <c r="H432" s="18">
        <v>0</v>
      </c>
      <c r="I432" s="18">
        <v>0</v>
      </c>
      <c r="J432" s="19">
        <v>0</v>
      </c>
      <c r="K432" s="19">
        <v>0</v>
      </c>
      <c r="L432" s="18">
        <v>102</v>
      </c>
      <c r="M432" s="18">
        <v>0</v>
      </c>
      <c r="N432" s="19">
        <v>0</v>
      </c>
      <c r="O432" s="18">
        <v>97</v>
      </c>
      <c r="P432" s="18">
        <v>87</v>
      </c>
    </row>
    <row r="433" spans="1:16" ht="38.25" hidden="1" x14ac:dyDescent="0.25">
      <c r="A433" s="16" t="s">
        <v>127</v>
      </c>
      <c r="B433" s="17" t="s">
        <v>103</v>
      </c>
      <c r="C433" s="17" t="s">
        <v>38</v>
      </c>
      <c r="D433" s="16" t="s">
        <v>36</v>
      </c>
      <c r="E433" s="16" t="s">
        <v>82</v>
      </c>
      <c r="F433" s="18">
        <v>52</v>
      </c>
      <c r="G433" s="18">
        <v>44</v>
      </c>
      <c r="H433" s="18">
        <v>42</v>
      </c>
      <c r="I433" s="18">
        <v>20</v>
      </c>
      <c r="J433" s="19">
        <v>74</v>
      </c>
      <c r="K433" s="19">
        <v>52</v>
      </c>
      <c r="L433" s="18">
        <v>158</v>
      </c>
      <c r="M433" s="18">
        <v>158</v>
      </c>
      <c r="N433" s="19">
        <v>52</v>
      </c>
      <c r="O433" s="18">
        <v>126</v>
      </c>
      <c r="P433" s="18">
        <v>95</v>
      </c>
    </row>
    <row r="434" spans="1:16" ht="38.25" hidden="1" x14ac:dyDescent="0.25">
      <c r="A434" s="16" t="s">
        <v>127</v>
      </c>
      <c r="B434" s="17" t="s">
        <v>103</v>
      </c>
      <c r="C434" s="17" t="s">
        <v>38</v>
      </c>
      <c r="D434" s="16" t="s">
        <v>36</v>
      </c>
      <c r="E434" s="16" t="s">
        <v>97</v>
      </c>
      <c r="F434" s="18">
        <v>15</v>
      </c>
      <c r="G434" s="18">
        <v>0</v>
      </c>
      <c r="H434" s="18">
        <v>15</v>
      </c>
      <c r="I434" s="18">
        <v>0</v>
      </c>
      <c r="J434" s="19">
        <v>15</v>
      </c>
      <c r="K434" s="19">
        <v>15</v>
      </c>
      <c r="L434" s="18">
        <v>30</v>
      </c>
      <c r="M434" s="18">
        <v>30</v>
      </c>
      <c r="N434" s="19">
        <v>15</v>
      </c>
      <c r="O434" s="18">
        <v>21</v>
      </c>
      <c r="P434" s="18">
        <v>15</v>
      </c>
    </row>
    <row r="435" spans="1:16" ht="38.25" hidden="1" x14ac:dyDescent="0.25">
      <c r="A435" s="16" t="s">
        <v>127</v>
      </c>
      <c r="B435" s="17" t="s">
        <v>103</v>
      </c>
      <c r="C435" s="17" t="s">
        <v>38</v>
      </c>
      <c r="D435" s="16" t="s">
        <v>36</v>
      </c>
      <c r="E435" s="16" t="s">
        <v>83</v>
      </c>
      <c r="F435" s="18">
        <v>42</v>
      </c>
      <c r="G435" s="18">
        <v>42</v>
      </c>
      <c r="H435" s="18">
        <v>42</v>
      </c>
      <c r="I435" s="18">
        <v>41</v>
      </c>
      <c r="J435" s="19">
        <v>56</v>
      </c>
      <c r="K435" s="19">
        <v>42</v>
      </c>
      <c r="L435" s="18">
        <v>167</v>
      </c>
      <c r="M435" s="18">
        <v>167</v>
      </c>
      <c r="N435" s="19">
        <v>42</v>
      </c>
      <c r="O435" s="18">
        <v>167</v>
      </c>
      <c r="P435" s="18">
        <v>167</v>
      </c>
    </row>
    <row r="436" spans="1:16" ht="38.25" hidden="1" x14ac:dyDescent="0.25">
      <c r="A436" s="16" t="s">
        <v>127</v>
      </c>
      <c r="B436" s="17" t="s">
        <v>103</v>
      </c>
      <c r="C436" s="17" t="s">
        <v>38</v>
      </c>
      <c r="D436" s="16" t="s">
        <v>36</v>
      </c>
      <c r="E436" s="16" t="s">
        <v>107</v>
      </c>
      <c r="F436" s="18">
        <v>0</v>
      </c>
      <c r="G436" s="18">
        <v>6</v>
      </c>
      <c r="H436" s="18">
        <v>6</v>
      </c>
      <c r="I436" s="18">
        <v>0</v>
      </c>
      <c r="J436" s="19">
        <v>0</v>
      </c>
      <c r="K436" s="19">
        <v>0</v>
      </c>
      <c r="L436" s="18">
        <v>12</v>
      </c>
      <c r="M436" s="18">
        <v>12</v>
      </c>
      <c r="N436" s="19">
        <v>0</v>
      </c>
      <c r="O436" s="18">
        <v>10</v>
      </c>
      <c r="P436" s="18">
        <v>8</v>
      </c>
    </row>
    <row r="437" spans="1:16" ht="38.25" hidden="1" x14ac:dyDescent="0.25">
      <c r="A437" s="16" t="s">
        <v>127</v>
      </c>
      <c r="B437" s="17" t="s">
        <v>103</v>
      </c>
      <c r="C437" s="17" t="s">
        <v>38</v>
      </c>
      <c r="D437" s="16" t="s">
        <v>36</v>
      </c>
      <c r="E437" s="16" t="s">
        <v>85</v>
      </c>
      <c r="F437" s="18">
        <v>12</v>
      </c>
      <c r="G437" s="18">
        <v>0</v>
      </c>
      <c r="H437" s="18">
        <v>9</v>
      </c>
      <c r="I437" s="18">
        <v>7</v>
      </c>
      <c r="J437" s="19">
        <v>12</v>
      </c>
      <c r="K437" s="19">
        <v>12</v>
      </c>
      <c r="L437" s="18">
        <v>28</v>
      </c>
      <c r="M437" s="18">
        <v>28</v>
      </c>
      <c r="N437" s="19">
        <v>12</v>
      </c>
      <c r="O437" s="18">
        <v>22</v>
      </c>
      <c r="P437" s="18">
        <v>17</v>
      </c>
    </row>
    <row r="438" spans="1:16" ht="38.25" hidden="1" x14ac:dyDescent="0.25">
      <c r="A438" s="16" t="s">
        <v>127</v>
      </c>
      <c r="B438" s="17" t="s">
        <v>103</v>
      </c>
      <c r="C438" s="17" t="s">
        <v>38</v>
      </c>
      <c r="D438" s="16" t="s">
        <v>36</v>
      </c>
      <c r="E438" s="16" t="s">
        <v>86</v>
      </c>
      <c r="F438" s="18">
        <v>22</v>
      </c>
      <c r="G438" s="18">
        <v>22</v>
      </c>
      <c r="H438" s="18">
        <v>23</v>
      </c>
      <c r="I438" s="18">
        <v>50</v>
      </c>
      <c r="J438" s="19">
        <v>44</v>
      </c>
      <c r="K438" s="19">
        <v>22</v>
      </c>
      <c r="L438" s="18">
        <v>117</v>
      </c>
      <c r="M438" s="18">
        <v>117</v>
      </c>
      <c r="N438" s="19">
        <v>22</v>
      </c>
      <c r="O438" s="18">
        <v>105</v>
      </c>
      <c r="P438" s="18">
        <v>84</v>
      </c>
    </row>
    <row r="439" spans="1:16" ht="38.25" hidden="1" x14ac:dyDescent="0.25">
      <c r="A439" s="16" t="s">
        <v>127</v>
      </c>
      <c r="B439" s="17" t="s">
        <v>103</v>
      </c>
      <c r="C439" s="17" t="s">
        <v>38</v>
      </c>
      <c r="D439" s="16" t="s">
        <v>36</v>
      </c>
      <c r="E439" s="16" t="s">
        <v>87</v>
      </c>
      <c r="F439" s="18">
        <v>0</v>
      </c>
      <c r="G439" s="18">
        <v>5</v>
      </c>
      <c r="H439" s="18">
        <v>5</v>
      </c>
      <c r="I439" s="18">
        <v>5</v>
      </c>
      <c r="J439" s="19">
        <v>5</v>
      </c>
      <c r="K439" s="19">
        <v>0</v>
      </c>
      <c r="L439" s="18">
        <v>15</v>
      </c>
      <c r="M439" s="18">
        <v>15</v>
      </c>
      <c r="N439" s="19">
        <v>0</v>
      </c>
      <c r="O439" s="18">
        <v>14</v>
      </c>
      <c r="P439" s="18">
        <v>11</v>
      </c>
    </row>
    <row r="440" spans="1:16" ht="38.25" hidden="1" x14ac:dyDescent="0.25">
      <c r="A440" s="16" t="s">
        <v>127</v>
      </c>
      <c r="B440" s="17" t="s">
        <v>103</v>
      </c>
      <c r="C440" s="17" t="s">
        <v>38</v>
      </c>
      <c r="D440" s="16" t="s">
        <v>36</v>
      </c>
      <c r="E440" s="16" t="s">
        <v>92</v>
      </c>
      <c r="F440" s="18">
        <v>51</v>
      </c>
      <c r="G440" s="18">
        <v>53</v>
      </c>
      <c r="H440" s="18">
        <v>53</v>
      </c>
      <c r="I440" s="18">
        <v>50</v>
      </c>
      <c r="J440" s="19">
        <v>84</v>
      </c>
      <c r="K440" s="19">
        <v>51</v>
      </c>
      <c r="L440" s="18">
        <v>207</v>
      </c>
      <c r="M440" s="18">
        <v>207</v>
      </c>
      <c r="N440" s="19">
        <v>51</v>
      </c>
      <c r="O440" s="18">
        <v>166</v>
      </c>
      <c r="P440" s="18">
        <v>125</v>
      </c>
    </row>
    <row r="441" spans="1:16" ht="38.25" hidden="1" x14ac:dyDescent="0.25">
      <c r="A441" s="16" t="s">
        <v>127</v>
      </c>
      <c r="B441" s="17" t="s">
        <v>103</v>
      </c>
      <c r="C441" s="17" t="s">
        <v>38</v>
      </c>
      <c r="D441" s="16" t="s">
        <v>36</v>
      </c>
      <c r="E441" s="16" t="s">
        <v>93</v>
      </c>
      <c r="F441" s="18">
        <v>176</v>
      </c>
      <c r="G441" s="18">
        <v>192</v>
      </c>
      <c r="H441" s="18">
        <v>152</v>
      </c>
      <c r="I441" s="18">
        <v>169</v>
      </c>
      <c r="J441" s="19">
        <v>240</v>
      </c>
      <c r="K441" s="19">
        <v>176</v>
      </c>
      <c r="L441" s="18">
        <v>689</v>
      </c>
      <c r="M441" s="18">
        <v>689</v>
      </c>
      <c r="N441" s="19">
        <v>176</v>
      </c>
      <c r="O441" s="18">
        <v>620</v>
      </c>
      <c r="P441" s="18">
        <v>496</v>
      </c>
    </row>
    <row r="442" spans="1:16" ht="38.25" hidden="1" x14ac:dyDescent="0.25">
      <c r="A442" s="16" t="s">
        <v>127</v>
      </c>
      <c r="B442" s="17" t="s">
        <v>103</v>
      </c>
      <c r="C442" s="17" t="s">
        <v>39</v>
      </c>
      <c r="D442" s="16" t="s">
        <v>36</v>
      </c>
      <c r="E442" s="16" t="s">
        <v>58</v>
      </c>
      <c r="F442" s="18">
        <v>156</v>
      </c>
      <c r="G442" s="18">
        <v>210</v>
      </c>
      <c r="H442" s="18">
        <v>210</v>
      </c>
      <c r="I442" s="18">
        <v>282</v>
      </c>
      <c r="J442" s="19">
        <v>226</v>
      </c>
      <c r="K442" s="19">
        <v>156</v>
      </c>
      <c r="L442" s="18">
        <v>858</v>
      </c>
      <c r="M442" s="18">
        <v>858</v>
      </c>
      <c r="N442" s="19">
        <v>156</v>
      </c>
      <c r="O442" s="18">
        <v>858</v>
      </c>
      <c r="P442" s="18">
        <v>858</v>
      </c>
    </row>
    <row r="443" spans="1:16" ht="38.25" hidden="1" x14ac:dyDescent="0.25">
      <c r="A443" s="16" t="s">
        <v>127</v>
      </c>
      <c r="B443" s="17" t="s">
        <v>103</v>
      </c>
      <c r="C443" s="17" t="s">
        <v>39</v>
      </c>
      <c r="D443" s="16" t="s">
        <v>36</v>
      </c>
      <c r="E443" s="16" t="s">
        <v>62</v>
      </c>
      <c r="F443" s="18">
        <v>47</v>
      </c>
      <c r="G443" s="18">
        <v>63</v>
      </c>
      <c r="H443" s="18">
        <v>64</v>
      </c>
      <c r="I443" s="18">
        <v>85</v>
      </c>
      <c r="J443" s="19">
        <v>64</v>
      </c>
      <c r="K443" s="19">
        <v>43</v>
      </c>
      <c r="L443" s="18">
        <v>259</v>
      </c>
      <c r="M443" s="18">
        <v>259</v>
      </c>
      <c r="N443" s="19">
        <v>43</v>
      </c>
      <c r="O443" s="18">
        <v>259</v>
      </c>
      <c r="P443" s="18">
        <v>259</v>
      </c>
    </row>
    <row r="444" spans="1:16" ht="38.25" hidden="1" x14ac:dyDescent="0.25">
      <c r="A444" s="16" t="s">
        <v>127</v>
      </c>
      <c r="B444" s="17" t="s">
        <v>103</v>
      </c>
      <c r="C444" s="17" t="s">
        <v>39</v>
      </c>
      <c r="D444" s="16" t="s">
        <v>36</v>
      </c>
      <c r="E444" s="16" t="s">
        <v>64</v>
      </c>
      <c r="F444" s="18">
        <v>40</v>
      </c>
      <c r="G444" s="18">
        <v>40</v>
      </c>
      <c r="H444" s="18">
        <v>40</v>
      </c>
      <c r="I444" s="18">
        <v>40</v>
      </c>
      <c r="J444" s="19">
        <v>53</v>
      </c>
      <c r="K444" s="19">
        <v>40</v>
      </c>
      <c r="L444" s="18">
        <v>160</v>
      </c>
      <c r="M444" s="18">
        <v>160</v>
      </c>
      <c r="N444" s="19">
        <v>40</v>
      </c>
      <c r="O444" s="18">
        <v>144</v>
      </c>
      <c r="P444" s="18">
        <v>115</v>
      </c>
    </row>
    <row r="445" spans="1:16" ht="38.25" hidden="1" x14ac:dyDescent="0.25">
      <c r="A445" s="16" t="s">
        <v>127</v>
      </c>
      <c r="B445" s="17" t="s">
        <v>103</v>
      </c>
      <c r="C445" s="17" t="s">
        <v>39</v>
      </c>
      <c r="D445" s="16" t="s">
        <v>36</v>
      </c>
      <c r="E445" s="16" t="s">
        <v>81</v>
      </c>
      <c r="F445" s="18">
        <v>0</v>
      </c>
      <c r="G445" s="18">
        <v>0</v>
      </c>
      <c r="H445" s="18">
        <v>41</v>
      </c>
      <c r="I445" s="18">
        <v>0</v>
      </c>
      <c r="J445" s="19">
        <v>0</v>
      </c>
      <c r="K445" s="19">
        <v>0</v>
      </c>
      <c r="L445" s="18">
        <v>41</v>
      </c>
      <c r="M445" s="18">
        <v>41</v>
      </c>
      <c r="N445" s="19">
        <v>0</v>
      </c>
      <c r="O445" s="18">
        <v>39</v>
      </c>
      <c r="P445" s="18">
        <v>35</v>
      </c>
    </row>
    <row r="446" spans="1:16" ht="38.25" hidden="1" x14ac:dyDescent="0.25">
      <c r="A446" s="16" t="s">
        <v>127</v>
      </c>
      <c r="B446" s="17" t="s">
        <v>103</v>
      </c>
      <c r="C446" s="17" t="s">
        <v>39</v>
      </c>
      <c r="D446" s="16" t="s">
        <v>36</v>
      </c>
      <c r="E446" s="16" t="s">
        <v>86</v>
      </c>
      <c r="F446" s="18">
        <v>0</v>
      </c>
      <c r="G446" s="18">
        <v>10</v>
      </c>
      <c r="H446" s="18">
        <v>0</v>
      </c>
      <c r="I446" s="18">
        <v>0</v>
      </c>
      <c r="J446" s="19">
        <v>0</v>
      </c>
      <c r="K446" s="19">
        <v>0</v>
      </c>
      <c r="L446" s="18">
        <v>10</v>
      </c>
      <c r="M446" s="18">
        <v>10</v>
      </c>
      <c r="N446" s="19">
        <v>0</v>
      </c>
      <c r="O446" s="18">
        <v>0</v>
      </c>
      <c r="P446" s="18">
        <v>0</v>
      </c>
    </row>
    <row r="447" spans="1:16" ht="25.5" hidden="1" x14ac:dyDescent="0.25">
      <c r="A447" s="16" t="s">
        <v>127</v>
      </c>
      <c r="B447" s="17" t="s">
        <v>108</v>
      </c>
      <c r="C447" s="17" t="s">
        <v>38</v>
      </c>
      <c r="D447" s="16" t="s">
        <v>88</v>
      </c>
      <c r="E447" s="16" t="s">
        <v>89</v>
      </c>
      <c r="F447" s="18">
        <v>11</v>
      </c>
      <c r="G447" s="18">
        <v>11</v>
      </c>
      <c r="H447" s="18">
        <v>11</v>
      </c>
      <c r="I447" s="18">
        <v>10</v>
      </c>
      <c r="J447" s="19">
        <v>11</v>
      </c>
      <c r="K447" s="19">
        <v>11</v>
      </c>
      <c r="L447" s="18">
        <v>43</v>
      </c>
      <c r="M447" s="18">
        <v>43</v>
      </c>
      <c r="N447" s="19">
        <v>11</v>
      </c>
      <c r="O447" s="18">
        <v>43</v>
      </c>
      <c r="P447" s="18">
        <v>43</v>
      </c>
    </row>
    <row r="448" spans="1:16" ht="25.5" hidden="1" x14ac:dyDescent="0.25">
      <c r="A448" s="16" t="s">
        <v>127</v>
      </c>
      <c r="B448" s="17" t="s">
        <v>108</v>
      </c>
      <c r="C448" s="17" t="s">
        <v>38</v>
      </c>
      <c r="D448" s="16" t="s">
        <v>88</v>
      </c>
      <c r="E448" s="16" t="s">
        <v>109</v>
      </c>
      <c r="F448" s="18">
        <v>135</v>
      </c>
      <c r="G448" s="18">
        <v>132</v>
      </c>
      <c r="H448" s="18">
        <v>133</v>
      </c>
      <c r="I448" s="18">
        <v>132</v>
      </c>
      <c r="J448" s="19">
        <v>135</v>
      </c>
      <c r="K448" s="19">
        <v>135</v>
      </c>
      <c r="L448" s="18">
        <v>532</v>
      </c>
      <c r="M448" s="18">
        <v>532</v>
      </c>
      <c r="N448" s="19">
        <v>135</v>
      </c>
      <c r="O448" s="18">
        <v>532</v>
      </c>
      <c r="P448" s="18">
        <v>532</v>
      </c>
    </row>
    <row r="449" spans="1:16" ht="25.5" hidden="1" x14ac:dyDescent="0.25">
      <c r="A449" s="16" t="s">
        <v>127</v>
      </c>
      <c r="B449" s="17" t="s">
        <v>108</v>
      </c>
      <c r="C449" s="17" t="s">
        <v>38</v>
      </c>
      <c r="D449" s="16" t="s">
        <v>88</v>
      </c>
      <c r="E449" s="16" t="s">
        <v>90</v>
      </c>
      <c r="F449" s="18">
        <v>13</v>
      </c>
      <c r="G449" s="18">
        <v>18</v>
      </c>
      <c r="H449" s="18">
        <v>19</v>
      </c>
      <c r="I449" s="18">
        <v>15</v>
      </c>
      <c r="J449" s="19">
        <v>13</v>
      </c>
      <c r="K449" s="19">
        <v>13</v>
      </c>
      <c r="L449" s="18">
        <v>65</v>
      </c>
      <c r="M449" s="18">
        <v>65</v>
      </c>
      <c r="N449" s="19">
        <v>13</v>
      </c>
      <c r="O449" s="18">
        <v>65</v>
      </c>
      <c r="P449" s="18">
        <v>65</v>
      </c>
    </row>
    <row r="450" spans="1:16" ht="25.5" hidden="1" x14ac:dyDescent="0.25">
      <c r="A450" s="16" t="s">
        <v>127</v>
      </c>
      <c r="B450" s="17" t="s">
        <v>108</v>
      </c>
      <c r="C450" s="17" t="s">
        <v>38</v>
      </c>
      <c r="D450" s="16" t="s">
        <v>88</v>
      </c>
      <c r="E450" s="16" t="s">
        <v>91</v>
      </c>
      <c r="F450" s="18">
        <v>0</v>
      </c>
      <c r="G450" s="18">
        <v>4</v>
      </c>
      <c r="H450" s="18">
        <v>0</v>
      </c>
      <c r="I450" s="18">
        <v>3</v>
      </c>
      <c r="J450" s="19">
        <v>0</v>
      </c>
      <c r="K450" s="19">
        <v>0</v>
      </c>
      <c r="L450" s="18">
        <v>7</v>
      </c>
      <c r="M450" s="18">
        <v>7</v>
      </c>
      <c r="N450" s="19">
        <v>0</v>
      </c>
      <c r="O450" s="18">
        <v>7</v>
      </c>
      <c r="P450" s="18">
        <v>7</v>
      </c>
    </row>
    <row r="451" spans="1:16" ht="25.5" hidden="1" x14ac:dyDescent="0.25">
      <c r="A451" s="16" t="s">
        <v>127</v>
      </c>
      <c r="B451" s="17" t="s">
        <v>108</v>
      </c>
      <c r="C451" s="17" t="s">
        <v>38</v>
      </c>
      <c r="D451" s="16" t="s">
        <v>88</v>
      </c>
      <c r="E451" s="16" t="s">
        <v>124</v>
      </c>
      <c r="F451" s="18">
        <v>3</v>
      </c>
      <c r="G451" s="18">
        <v>2</v>
      </c>
      <c r="H451" s="18">
        <v>5</v>
      </c>
      <c r="I451" s="18">
        <v>0</v>
      </c>
      <c r="J451" s="19">
        <v>3</v>
      </c>
      <c r="K451" s="19">
        <v>3</v>
      </c>
      <c r="L451" s="18">
        <v>10</v>
      </c>
      <c r="M451" s="18">
        <v>10</v>
      </c>
      <c r="N451" s="19">
        <v>3</v>
      </c>
      <c r="O451" s="18">
        <v>8</v>
      </c>
      <c r="P451" s="18">
        <v>6</v>
      </c>
    </row>
    <row r="452" spans="1:16" ht="25.5" hidden="1" x14ac:dyDescent="0.25">
      <c r="A452" s="16" t="s">
        <v>127</v>
      </c>
      <c r="B452" s="17" t="s">
        <v>108</v>
      </c>
      <c r="C452" s="17" t="s">
        <v>39</v>
      </c>
      <c r="D452" s="16" t="s">
        <v>88</v>
      </c>
      <c r="E452" s="16" t="s">
        <v>89</v>
      </c>
      <c r="F452" s="18">
        <v>2</v>
      </c>
      <c r="G452" s="18">
        <v>1</v>
      </c>
      <c r="H452" s="18">
        <v>2</v>
      </c>
      <c r="I452" s="18">
        <v>2</v>
      </c>
      <c r="J452" s="19">
        <v>2</v>
      </c>
      <c r="K452" s="19">
        <v>2</v>
      </c>
      <c r="L452" s="18">
        <v>7</v>
      </c>
      <c r="M452" s="18">
        <v>7</v>
      </c>
      <c r="N452" s="19">
        <v>2</v>
      </c>
      <c r="O452" s="18">
        <v>7</v>
      </c>
      <c r="P452" s="18">
        <v>7</v>
      </c>
    </row>
    <row r="453" spans="1:16" ht="25.5" hidden="1" x14ac:dyDescent="0.25">
      <c r="A453" s="16" t="s">
        <v>127</v>
      </c>
      <c r="B453" s="17" t="s">
        <v>108</v>
      </c>
      <c r="C453" s="17" t="s">
        <v>39</v>
      </c>
      <c r="D453" s="16" t="s">
        <v>88</v>
      </c>
      <c r="E453" s="16" t="s">
        <v>109</v>
      </c>
      <c r="F453" s="18">
        <v>56</v>
      </c>
      <c r="G453" s="18">
        <v>55</v>
      </c>
      <c r="H453" s="18">
        <v>55</v>
      </c>
      <c r="I453" s="18">
        <v>55</v>
      </c>
      <c r="J453" s="19">
        <v>56</v>
      </c>
      <c r="K453" s="19">
        <v>56</v>
      </c>
      <c r="L453" s="18">
        <v>221</v>
      </c>
      <c r="M453" s="18">
        <v>221</v>
      </c>
      <c r="N453" s="19">
        <v>56</v>
      </c>
      <c r="O453" s="18">
        <v>221</v>
      </c>
      <c r="P453" s="18">
        <v>221</v>
      </c>
    </row>
    <row r="454" spans="1:16" ht="25.5" hidden="1" x14ac:dyDescent="0.25">
      <c r="A454" s="16" t="s">
        <v>127</v>
      </c>
      <c r="B454" s="17" t="s">
        <v>108</v>
      </c>
      <c r="C454" s="17" t="s">
        <v>39</v>
      </c>
      <c r="D454" s="16" t="s">
        <v>88</v>
      </c>
      <c r="E454" s="16" t="s">
        <v>90</v>
      </c>
      <c r="F454" s="18">
        <v>4</v>
      </c>
      <c r="G454" s="18">
        <v>3</v>
      </c>
      <c r="H454" s="18">
        <v>4</v>
      </c>
      <c r="I454" s="18">
        <v>4</v>
      </c>
      <c r="J454" s="19">
        <v>4</v>
      </c>
      <c r="K454" s="19">
        <v>4</v>
      </c>
      <c r="L454" s="18">
        <v>15</v>
      </c>
      <c r="M454" s="18">
        <v>15</v>
      </c>
      <c r="N454" s="19">
        <v>4</v>
      </c>
      <c r="O454" s="18">
        <v>15</v>
      </c>
      <c r="P454" s="18">
        <v>15</v>
      </c>
    </row>
    <row r="455" spans="1:16" ht="25.5" hidden="1" x14ac:dyDescent="0.25">
      <c r="A455" s="16" t="s">
        <v>127</v>
      </c>
      <c r="B455" s="17" t="s">
        <v>108</v>
      </c>
      <c r="C455" s="17" t="s">
        <v>39</v>
      </c>
      <c r="D455" s="16" t="s">
        <v>88</v>
      </c>
      <c r="E455" s="16" t="s">
        <v>91</v>
      </c>
      <c r="F455" s="18">
        <v>1</v>
      </c>
      <c r="G455" s="18">
        <v>0</v>
      </c>
      <c r="H455" s="18">
        <v>1</v>
      </c>
      <c r="I455" s="18">
        <v>0</v>
      </c>
      <c r="J455" s="19">
        <v>1</v>
      </c>
      <c r="K455" s="19">
        <v>1</v>
      </c>
      <c r="L455" s="18">
        <v>2</v>
      </c>
      <c r="M455" s="18">
        <v>2</v>
      </c>
      <c r="N455" s="19">
        <v>1</v>
      </c>
      <c r="O455" s="18">
        <v>2</v>
      </c>
      <c r="P455" s="18">
        <v>2</v>
      </c>
    </row>
    <row r="456" spans="1:16" hidden="1" x14ac:dyDescent="0.25">
      <c r="A456" s="11" t="s">
        <v>130</v>
      </c>
      <c r="B456" s="12"/>
      <c r="C456" s="12"/>
      <c r="D456" s="13"/>
      <c r="E456" s="13"/>
      <c r="F456" s="14">
        <v>60</v>
      </c>
      <c r="G456" s="14">
        <v>125</v>
      </c>
      <c r="H456" s="14">
        <v>0</v>
      </c>
      <c r="I456" s="14">
        <v>0</v>
      </c>
      <c r="J456" s="15">
        <v>40</v>
      </c>
      <c r="K456" s="15">
        <v>40</v>
      </c>
      <c r="L456" s="14">
        <v>185</v>
      </c>
      <c r="M456" s="14">
        <v>185</v>
      </c>
      <c r="N456" s="15">
        <v>40</v>
      </c>
      <c r="O456" s="14">
        <v>185</v>
      </c>
      <c r="P456" s="14">
        <v>185</v>
      </c>
    </row>
    <row r="457" spans="1:16" ht="25.5" hidden="1" x14ac:dyDescent="0.25">
      <c r="A457" s="16" t="s">
        <v>130</v>
      </c>
      <c r="B457" s="17" t="s">
        <v>34</v>
      </c>
      <c r="C457" s="17" t="s">
        <v>38</v>
      </c>
      <c r="D457" s="16" t="s">
        <v>36</v>
      </c>
      <c r="E457" s="16" t="s">
        <v>29</v>
      </c>
      <c r="F457" s="18">
        <v>40</v>
      </c>
      <c r="G457" s="18">
        <v>110</v>
      </c>
      <c r="H457" s="18">
        <v>0</v>
      </c>
      <c r="I457" s="18">
        <v>0</v>
      </c>
      <c r="J457" s="19">
        <v>40</v>
      </c>
      <c r="K457" s="19">
        <v>40</v>
      </c>
      <c r="L457" s="18">
        <v>150</v>
      </c>
      <c r="M457" s="18">
        <v>150</v>
      </c>
      <c r="N457" s="19">
        <v>40</v>
      </c>
      <c r="O457" s="18">
        <v>150</v>
      </c>
      <c r="P457" s="18">
        <v>150</v>
      </c>
    </row>
    <row r="458" spans="1:16" ht="25.5" hidden="1" x14ac:dyDescent="0.25">
      <c r="A458" s="16" t="s">
        <v>130</v>
      </c>
      <c r="B458" s="17" t="s">
        <v>34</v>
      </c>
      <c r="C458" s="17" t="s">
        <v>38</v>
      </c>
      <c r="D458" s="16" t="s">
        <v>36</v>
      </c>
      <c r="E458" s="16" t="s">
        <v>43</v>
      </c>
      <c r="F458" s="18">
        <v>20</v>
      </c>
      <c r="G458" s="18">
        <v>15</v>
      </c>
      <c r="H458" s="18">
        <v>0</v>
      </c>
      <c r="I458" s="18">
        <v>0</v>
      </c>
      <c r="J458" s="19">
        <v>0</v>
      </c>
      <c r="K458" s="19">
        <v>0</v>
      </c>
      <c r="L458" s="18">
        <v>35</v>
      </c>
      <c r="M458" s="18">
        <v>35</v>
      </c>
      <c r="N458" s="19">
        <v>0</v>
      </c>
      <c r="O458" s="18">
        <v>35</v>
      </c>
      <c r="P458" s="18">
        <v>35</v>
      </c>
    </row>
    <row r="459" spans="1:16" hidden="1" x14ac:dyDescent="0.25">
      <c r="A459" s="11" t="s">
        <v>131</v>
      </c>
      <c r="B459" s="12"/>
      <c r="C459" s="12"/>
      <c r="D459" s="13"/>
      <c r="E459" s="13"/>
      <c r="F459" s="14">
        <v>0</v>
      </c>
      <c r="G459" s="14">
        <v>1543</v>
      </c>
      <c r="H459" s="14">
        <v>163</v>
      </c>
      <c r="I459" s="14">
        <v>150</v>
      </c>
      <c r="J459" s="15">
        <v>0</v>
      </c>
      <c r="K459" s="15">
        <v>0</v>
      </c>
      <c r="L459" s="14">
        <v>1856</v>
      </c>
      <c r="M459" s="14">
        <v>1856</v>
      </c>
      <c r="N459" s="15">
        <v>0</v>
      </c>
      <c r="O459" s="14">
        <v>2667</v>
      </c>
      <c r="P459" s="14">
        <v>1416</v>
      </c>
    </row>
    <row r="460" spans="1:16" ht="25.5" hidden="1" x14ac:dyDescent="0.25">
      <c r="A460" s="16" t="s">
        <v>131</v>
      </c>
      <c r="B460" s="17" t="s">
        <v>34</v>
      </c>
      <c r="C460" s="17" t="s">
        <v>38</v>
      </c>
      <c r="D460" s="16" t="s">
        <v>36</v>
      </c>
      <c r="E460" s="16" t="s">
        <v>128</v>
      </c>
      <c r="F460" s="18">
        <v>0</v>
      </c>
      <c r="G460" s="18">
        <v>20</v>
      </c>
      <c r="H460" s="18">
        <v>0</v>
      </c>
      <c r="I460" s="18">
        <v>0</v>
      </c>
      <c r="J460" s="19">
        <v>0</v>
      </c>
      <c r="K460" s="19">
        <v>0</v>
      </c>
      <c r="L460" s="18">
        <v>20</v>
      </c>
      <c r="M460" s="18">
        <v>20</v>
      </c>
      <c r="N460" s="19">
        <v>0</v>
      </c>
      <c r="O460" s="18">
        <v>20</v>
      </c>
      <c r="P460" s="18">
        <v>20</v>
      </c>
    </row>
    <row r="461" spans="1:16" ht="25.5" hidden="1" x14ac:dyDescent="0.25">
      <c r="A461" s="16" t="s">
        <v>131</v>
      </c>
      <c r="B461" s="17" t="s">
        <v>34</v>
      </c>
      <c r="C461" s="17" t="s">
        <v>38</v>
      </c>
      <c r="D461" s="16" t="s">
        <v>36</v>
      </c>
      <c r="E461" s="16" t="s">
        <v>29</v>
      </c>
      <c r="F461" s="18">
        <v>0</v>
      </c>
      <c r="G461" s="18">
        <v>1093</v>
      </c>
      <c r="H461" s="18">
        <v>0</v>
      </c>
      <c r="I461" s="18">
        <v>0</v>
      </c>
      <c r="J461" s="19">
        <v>0</v>
      </c>
      <c r="K461" s="19">
        <v>0</v>
      </c>
      <c r="L461" s="18">
        <v>1093</v>
      </c>
      <c r="M461" s="18">
        <v>1093</v>
      </c>
      <c r="N461" s="19">
        <v>0</v>
      </c>
      <c r="O461" s="18">
        <v>1904</v>
      </c>
      <c r="P461" s="18">
        <v>653</v>
      </c>
    </row>
    <row r="462" spans="1:16" ht="25.5" hidden="1" x14ac:dyDescent="0.25">
      <c r="A462" s="16" t="s">
        <v>131</v>
      </c>
      <c r="B462" s="17" t="s">
        <v>34</v>
      </c>
      <c r="C462" s="17" t="s">
        <v>38</v>
      </c>
      <c r="D462" s="16" t="s">
        <v>36</v>
      </c>
      <c r="E462" s="16" t="s">
        <v>46</v>
      </c>
      <c r="F462" s="18">
        <v>0</v>
      </c>
      <c r="G462" s="18">
        <v>124</v>
      </c>
      <c r="H462" s="18">
        <v>0</v>
      </c>
      <c r="I462" s="18">
        <v>0</v>
      </c>
      <c r="J462" s="19">
        <v>0</v>
      </c>
      <c r="K462" s="19">
        <v>0</v>
      </c>
      <c r="L462" s="18">
        <v>124</v>
      </c>
      <c r="M462" s="18">
        <v>124</v>
      </c>
      <c r="N462" s="19">
        <v>0</v>
      </c>
      <c r="O462" s="18">
        <v>124</v>
      </c>
      <c r="P462" s="18">
        <v>124</v>
      </c>
    </row>
    <row r="463" spans="1:16" ht="25.5" hidden="1" x14ac:dyDescent="0.25">
      <c r="A463" s="16" t="s">
        <v>131</v>
      </c>
      <c r="B463" s="17" t="s">
        <v>34</v>
      </c>
      <c r="C463" s="17" t="s">
        <v>38</v>
      </c>
      <c r="D463" s="16" t="s">
        <v>36</v>
      </c>
      <c r="E463" s="16" t="s">
        <v>43</v>
      </c>
      <c r="F463" s="18">
        <v>0</v>
      </c>
      <c r="G463" s="18">
        <v>31</v>
      </c>
      <c r="H463" s="18">
        <v>0</v>
      </c>
      <c r="I463" s="18">
        <v>0</v>
      </c>
      <c r="J463" s="19">
        <v>0</v>
      </c>
      <c r="K463" s="19">
        <v>0</v>
      </c>
      <c r="L463" s="18">
        <v>31</v>
      </c>
      <c r="M463" s="18">
        <v>31</v>
      </c>
      <c r="N463" s="19">
        <v>0</v>
      </c>
      <c r="O463" s="18">
        <v>31</v>
      </c>
      <c r="P463" s="18">
        <v>31</v>
      </c>
    </row>
    <row r="464" spans="1:16" ht="25.5" hidden="1" x14ac:dyDescent="0.25">
      <c r="A464" s="16" t="s">
        <v>131</v>
      </c>
      <c r="B464" s="17" t="s">
        <v>34</v>
      </c>
      <c r="C464" s="17" t="s">
        <v>38</v>
      </c>
      <c r="D464" s="16" t="s">
        <v>36</v>
      </c>
      <c r="E464" s="16" t="s">
        <v>31</v>
      </c>
      <c r="F464" s="18">
        <v>0</v>
      </c>
      <c r="G464" s="18">
        <v>112</v>
      </c>
      <c r="H464" s="18">
        <v>0</v>
      </c>
      <c r="I464" s="18">
        <v>0</v>
      </c>
      <c r="J464" s="19">
        <v>0</v>
      </c>
      <c r="K464" s="19">
        <v>0</v>
      </c>
      <c r="L464" s="18">
        <v>112</v>
      </c>
      <c r="M464" s="18">
        <v>112</v>
      </c>
      <c r="N464" s="19">
        <v>0</v>
      </c>
      <c r="O464" s="18">
        <v>112</v>
      </c>
      <c r="P464" s="18">
        <v>112</v>
      </c>
    </row>
    <row r="465" spans="1:16" ht="25.5" hidden="1" x14ac:dyDescent="0.25">
      <c r="A465" s="16" t="s">
        <v>131</v>
      </c>
      <c r="B465" s="17" t="s">
        <v>34</v>
      </c>
      <c r="C465" s="17" t="s">
        <v>39</v>
      </c>
      <c r="D465" s="16" t="s">
        <v>36</v>
      </c>
      <c r="E465" s="16" t="s">
        <v>29</v>
      </c>
      <c r="F465" s="18">
        <v>0</v>
      </c>
      <c r="G465" s="18">
        <v>160</v>
      </c>
      <c r="H465" s="18">
        <v>160</v>
      </c>
      <c r="I465" s="18">
        <v>147</v>
      </c>
      <c r="J465" s="19">
        <v>0</v>
      </c>
      <c r="K465" s="19">
        <v>0</v>
      </c>
      <c r="L465" s="18">
        <v>467</v>
      </c>
      <c r="M465" s="18">
        <v>467</v>
      </c>
      <c r="N465" s="19">
        <v>0</v>
      </c>
      <c r="O465" s="18">
        <v>467</v>
      </c>
      <c r="P465" s="18">
        <v>467</v>
      </c>
    </row>
    <row r="466" spans="1:16" ht="25.5" hidden="1" x14ac:dyDescent="0.25">
      <c r="A466" s="16" t="s">
        <v>131</v>
      </c>
      <c r="B466" s="17" t="s">
        <v>34</v>
      </c>
      <c r="C466" s="17" t="s">
        <v>39</v>
      </c>
      <c r="D466" s="16" t="s">
        <v>36</v>
      </c>
      <c r="E466" s="16" t="s">
        <v>31</v>
      </c>
      <c r="F466" s="18">
        <v>0</v>
      </c>
      <c r="G466" s="18">
        <v>3</v>
      </c>
      <c r="H466" s="18">
        <v>3</v>
      </c>
      <c r="I466" s="18">
        <v>3</v>
      </c>
      <c r="J466" s="19">
        <v>0</v>
      </c>
      <c r="K466" s="19">
        <v>0</v>
      </c>
      <c r="L466" s="18">
        <v>9</v>
      </c>
      <c r="M466" s="18">
        <v>9</v>
      </c>
      <c r="N466" s="19">
        <v>0</v>
      </c>
      <c r="O466" s="18">
        <v>9</v>
      </c>
      <c r="P466" s="18">
        <v>9</v>
      </c>
    </row>
    <row r="467" spans="1:16" hidden="1" x14ac:dyDescent="0.25">
      <c r="A467" s="11" t="s">
        <v>132</v>
      </c>
      <c r="B467" s="12"/>
      <c r="C467" s="12"/>
      <c r="D467" s="13"/>
      <c r="E467" s="13"/>
      <c r="F467" s="14">
        <v>100</v>
      </c>
      <c r="G467" s="14">
        <v>375</v>
      </c>
      <c r="H467" s="14">
        <v>807</v>
      </c>
      <c r="I467" s="14">
        <v>540</v>
      </c>
      <c r="J467" s="15">
        <v>0</v>
      </c>
      <c r="K467" s="15">
        <v>0</v>
      </c>
      <c r="L467" s="14">
        <v>1822</v>
      </c>
      <c r="M467" s="14">
        <v>1822</v>
      </c>
      <c r="N467" s="15">
        <v>0</v>
      </c>
      <c r="O467" s="14">
        <v>1438</v>
      </c>
      <c r="P467" s="14">
        <v>1054</v>
      </c>
    </row>
    <row r="468" spans="1:16" hidden="1" x14ac:dyDescent="0.25">
      <c r="A468" s="11" t="s">
        <v>133</v>
      </c>
      <c r="B468" s="12"/>
      <c r="C468" s="12"/>
      <c r="D468" s="13"/>
      <c r="E468" s="13"/>
      <c r="F468" s="14">
        <v>100</v>
      </c>
      <c r="G468" s="14">
        <v>375</v>
      </c>
      <c r="H468" s="14">
        <v>807</v>
      </c>
      <c r="I468" s="14">
        <v>540</v>
      </c>
      <c r="J468" s="15">
        <v>0</v>
      </c>
      <c r="K468" s="15">
        <v>0</v>
      </c>
      <c r="L468" s="14">
        <v>1822</v>
      </c>
      <c r="M468" s="14">
        <v>1822</v>
      </c>
      <c r="N468" s="15">
        <v>0</v>
      </c>
      <c r="O468" s="14">
        <v>1438</v>
      </c>
      <c r="P468" s="14">
        <v>1054</v>
      </c>
    </row>
    <row r="469" spans="1:16" ht="25.5" hidden="1" x14ac:dyDescent="0.25">
      <c r="A469" s="16" t="s">
        <v>133</v>
      </c>
      <c r="B469" s="17" t="s">
        <v>52</v>
      </c>
      <c r="C469" s="17" t="s">
        <v>53</v>
      </c>
      <c r="D469" s="16" t="s">
        <v>28</v>
      </c>
      <c r="E469" s="16" t="s">
        <v>82</v>
      </c>
      <c r="F469" s="18">
        <v>100</v>
      </c>
      <c r="G469" s="18">
        <v>375</v>
      </c>
      <c r="H469" s="18">
        <v>807</v>
      </c>
      <c r="I469" s="18">
        <v>540</v>
      </c>
      <c r="J469" s="19">
        <v>0</v>
      </c>
      <c r="K469" s="19">
        <v>0</v>
      </c>
      <c r="L469" s="18">
        <v>1822</v>
      </c>
      <c r="M469" s="18">
        <v>1822</v>
      </c>
      <c r="N469" s="19">
        <v>0</v>
      </c>
      <c r="O469" s="18">
        <v>1438</v>
      </c>
      <c r="P469" s="18">
        <v>1054</v>
      </c>
    </row>
    <row r="470" spans="1:16" hidden="1" x14ac:dyDescent="0.25">
      <c r="A470" s="11" t="s">
        <v>134</v>
      </c>
      <c r="B470" s="12"/>
      <c r="C470" s="12"/>
      <c r="D470" s="13"/>
      <c r="E470" s="13"/>
      <c r="F470" s="14">
        <v>60406</v>
      </c>
      <c r="G470" s="14">
        <v>74060</v>
      </c>
      <c r="H470" s="14">
        <v>69268</v>
      </c>
      <c r="I470" s="14">
        <v>88379</v>
      </c>
      <c r="J470" s="15">
        <v>80606.42</v>
      </c>
      <c r="K470" s="15">
        <v>56612</v>
      </c>
      <c r="L470" s="14">
        <v>292113</v>
      </c>
      <c r="M470" s="14">
        <v>292113</v>
      </c>
      <c r="N470" s="15">
        <v>56612</v>
      </c>
      <c r="O470" s="14">
        <v>298655</v>
      </c>
      <c r="P470" s="14">
        <v>305513</v>
      </c>
    </row>
    <row r="471" spans="1:16" hidden="1" x14ac:dyDescent="0.25">
      <c r="A471" s="11" t="s">
        <v>135</v>
      </c>
      <c r="B471" s="12"/>
      <c r="C471" s="12"/>
      <c r="D471" s="13"/>
      <c r="E471" s="13"/>
      <c r="F471" s="14">
        <v>59738</v>
      </c>
      <c r="G471" s="14">
        <v>73802</v>
      </c>
      <c r="H471" s="14">
        <v>69236</v>
      </c>
      <c r="I471" s="14">
        <v>88233</v>
      </c>
      <c r="J471" s="15">
        <v>80606.42</v>
      </c>
      <c r="K471" s="15">
        <v>56612</v>
      </c>
      <c r="L471" s="14">
        <v>291009</v>
      </c>
      <c r="M471" s="14">
        <v>291009</v>
      </c>
      <c r="N471" s="15">
        <v>56612</v>
      </c>
      <c r="O471" s="14">
        <v>295921</v>
      </c>
      <c r="P471" s="14">
        <v>304809</v>
      </c>
    </row>
    <row r="472" spans="1:16" ht="25.5" hidden="1" x14ac:dyDescent="0.25">
      <c r="A472" s="16" t="s">
        <v>135</v>
      </c>
      <c r="B472" s="17" t="s">
        <v>136</v>
      </c>
      <c r="C472" s="17" t="s">
        <v>137</v>
      </c>
      <c r="D472" s="16" t="s">
        <v>36</v>
      </c>
      <c r="E472" s="16" t="s">
        <v>51</v>
      </c>
      <c r="F472" s="18">
        <v>0</v>
      </c>
      <c r="G472" s="18">
        <v>1205</v>
      </c>
      <c r="H472" s="18">
        <v>0</v>
      </c>
      <c r="I472" s="18">
        <v>0</v>
      </c>
      <c r="J472" s="19">
        <v>100</v>
      </c>
      <c r="K472" s="19">
        <v>0</v>
      </c>
      <c r="L472" s="18">
        <v>1205</v>
      </c>
      <c r="M472" s="18">
        <v>1205</v>
      </c>
      <c r="N472" s="19">
        <v>0</v>
      </c>
      <c r="O472" s="18">
        <v>0</v>
      </c>
      <c r="P472" s="18">
        <v>0</v>
      </c>
    </row>
    <row r="473" spans="1:16" ht="38.25" hidden="1" x14ac:dyDescent="0.25">
      <c r="A473" s="16" t="s">
        <v>135</v>
      </c>
      <c r="B473" s="17" t="s">
        <v>138</v>
      </c>
      <c r="C473" s="17" t="s">
        <v>137</v>
      </c>
      <c r="D473" s="16" t="s">
        <v>36</v>
      </c>
      <c r="E473" s="16" t="s">
        <v>58</v>
      </c>
      <c r="F473" s="18">
        <v>6385</v>
      </c>
      <c r="G473" s="18">
        <v>8115</v>
      </c>
      <c r="H473" s="18">
        <v>8115</v>
      </c>
      <c r="I473" s="18">
        <v>9977</v>
      </c>
      <c r="J473" s="19">
        <v>9090</v>
      </c>
      <c r="K473" s="19">
        <v>6385</v>
      </c>
      <c r="L473" s="18">
        <v>32592</v>
      </c>
      <c r="M473" s="18">
        <v>32592</v>
      </c>
      <c r="N473" s="19">
        <v>6385</v>
      </c>
      <c r="O473" s="18">
        <v>34612</v>
      </c>
      <c r="P473" s="18">
        <v>36060</v>
      </c>
    </row>
    <row r="474" spans="1:16" ht="38.25" hidden="1" x14ac:dyDescent="0.25">
      <c r="A474" s="16" t="s">
        <v>135</v>
      </c>
      <c r="B474" s="17" t="s">
        <v>138</v>
      </c>
      <c r="C474" s="17" t="s">
        <v>137</v>
      </c>
      <c r="D474" s="16" t="s">
        <v>36</v>
      </c>
      <c r="E474" s="16" t="s">
        <v>60</v>
      </c>
      <c r="F474" s="18">
        <v>0</v>
      </c>
      <c r="G474" s="18">
        <v>3</v>
      </c>
      <c r="H474" s="18">
        <v>3</v>
      </c>
      <c r="I474" s="18">
        <v>0</v>
      </c>
      <c r="J474" s="19">
        <v>3</v>
      </c>
      <c r="K474" s="19">
        <v>0</v>
      </c>
      <c r="L474" s="18">
        <v>6</v>
      </c>
      <c r="M474" s="18">
        <v>6</v>
      </c>
      <c r="N474" s="19">
        <v>0</v>
      </c>
      <c r="O474" s="18">
        <v>5</v>
      </c>
      <c r="P474" s="18">
        <v>4</v>
      </c>
    </row>
    <row r="475" spans="1:16" ht="38.25" hidden="1" x14ac:dyDescent="0.25">
      <c r="A475" s="16" t="s">
        <v>135</v>
      </c>
      <c r="B475" s="17" t="s">
        <v>138</v>
      </c>
      <c r="C475" s="17" t="s">
        <v>137</v>
      </c>
      <c r="D475" s="16" t="s">
        <v>36</v>
      </c>
      <c r="E475" s="16" t="s">
        <v>62</v>
      </c>
      <c r="F475" s="18">
        <v>1536</v>
      </c>
      <c r="G475" s="18">
        <v>2450</v>
      </c>
      <c r="H475" s="18">
        <v>2450</v>
      </c>
      <c r="I475" s="18">
        <v>3407</v>
      </c>
      <c r="J475" s="19">
        <v>2354</v>
      </c>
      <c r="K475" s="19">
        <v>1536</v>
      </c>
      <c r="L475" s="18">
        <v>9843</v>
      </c>
      <c r="M475" s="18">
        <v>9843</v>
      </c>
      <c r="N475" s="19">
        <v>1536</v>
      </c>
      <c r="O475" s="18">
        <v>10453</v>
      </c>
      <c r="P475" s="18">
        <v>10890</v>
      </c>
    </row>
    <row r="476" spans="1:16" ht="38.25" hidden="1" x14ac:dyDescent="0.25">
      <c r="A476" s="16" t="s">
        <v>135</v>
      </c>
      <c r="B476" s="17" t="s">
        <v>138</v>
      </c>
      <c r="C476" s="17" t="s">
        <v>137</v>
      </c>
      <c r="D476" s="16" t="s">
        <v>36</v>
      </c>
      <c r="E476" s="16" t="s">
        <v>67</v>
      </c>
      <c r="F476" s="18">
        <v>0</v>
      </c>
      <c r="G476" s="18">
        <v>15</v>
      </c>
      <c r="H476" s="18">
        <v>15</v>
      </c>
      <c r="I476" s="18">
        <v>0</v>
      </c>
      <c r="J476" s="19">
        <v>15</v>
      </c>
      <c r="K476" s="19">
        <v>0</v>
      </c>
      <c r="L476" s="18">
        <v>30</v>
      </c>
      <c r="M476" s="18">
        <v>30</v>
      </c>
      <c r="N476" s="19">
        <v>0</v>
      </c>
      <c r="O476" s="18">
        <v>27</v>
      </c>
      <c r="P476" s="18">
        <v>22</v>
      </c>
    </row>
    <row r="477" spans="1:16" ht="38.25" hidden="1" x14ac:dyDescent="0.25">
      <c r="A477" s="16" t="s">
        <v>135</v>
      </c>
      <c r="B477" s="17" t="s">
        <v>138</v>
      </c>
      <c r="C477" s="17" t="s">
        <v>137</v>
      </c>
      <c r="D477" s="16" t="s">
        <v>36</v>
      </c>
      <c r="E477" s="16" t="s">
        <v>82</v>
      </c>
      <c r="F477" s="18">
        <v>602</v>
      </c>
      <c r="G477" s="18">
        <v>570</v>
      </c>
      <c r="H477" s="18">
        <v>420</v>
      </c>
      <c r="I477" s="18">
        <v>420</v>
      </c>
      <c r="J477" s="19">
        <v>370</v>
      </c>
      <c r="K477" s="19">
        <v>100</v>
      </c>
      <c r="L477" s="18">
        <v>2012</v>
      </c>
      <c r="M477" s="18">
        <v>2012</v>
      </c>
      <c r="N477" s="19">
        <v>100</v>
      </c>
      <c r="O477" s="18">
        <v>1610</v>
      </c>
      <c r="P477" s="18">
        <v>1208</v>
      </c>
    </row>
    <row r="478" spans="1:16" ht="38.25" hidden="1" x14ac:dyDescent="0.25">
      <c r="A478" s="16" t="s">
        <v>135</v>
      </c>
      <c r="B478" s="17" t="s">
        <v>138</v>
      </c>
      <c r="C478" s="17" t="s">
        <v>137</v>
      </c>
      <c r="D478" s="16" t="s">
        <v>36</v>
      </c>
      <c r="E478" s="16" t="s">
        <v>97</v>
      </c>
      <c r="F478" s="18">
        <v>1200</v>
      </c>
      <c r="G478" s="18">
        <v>1200</v>
      </c>
      <c r="H478" s="18">
        <v>150</v>
      </c>
      <c r="I478" s="18">
        <v>628</v>
      </c>
      <c r="J478" s="19">
        <v>1800</v>
      </c>
      <c r="K478" s="19">
        <v>1200</v>
      </c>
      <c r="L478" s="18">
        <v>3178</v>
      </c>
      <c r="M478" s="18">
        <v>3178</v>
      </c>
      <c r="N478" s="19">
        <v>1200</v>
      </c>
      <c r="O478" s="18">
        <v>2225</v>
      </c>
      <c r="P478" s="18">
        <v>1558</v>
      </c>
    </row>
    <row r="479" spans="1:16" ht="38.25" hidden="1" x14ac:dyDescent="0.25">
      <c r="A479" s="16" t="s">
        <v>135</v>
      </c>
      <c r="B479" s="17" t="s">
        <v>138</v>
      </c>
      <c r="C479" s="17" t="s">
        <v>137</v>
      </c>
      <c r="D479" s="16" t="s">
        <v>36</v>
      </c>
      <c r="E479" s="16" t="s">
        <v>139</v>
      </c>
      <c r="F479" s="18">
        <v>1400</v>
      </c>
      <c r="G479" s="18">
        <v>1000</v>
      </c>
      <c r="H479" s="18">
        <v>290</v>
      </c>
      <c r="I479" s="18">
        <v>750</v>
      </c>
      <c r="J479" s="19">
        <v>1700</v>
      </c>
      <c r="K479" s="19">
        <v>1400</v>
      </c>
      <c r="L479" s="18">
        <v>3440</v>
      </c>
      <c r="M479" s="18">
        <v>3440</v>
      </c>
      <c r="N479" s="19">
        <v>1400</v>
      </c>
      <c r="O479" s="18">
        <v>2752</v>
      </c>
      <c r="P479" s="18">
        <v>2202</v>
      </c>
    </row>
    <row r="480" spans="1:16" ht="38.25" hidden="1" x14ac:dyDescent="0.25">
      <c r="A480" s="16" t="s">
        <v>135</v>
      </c>
      <c r="B480" s="17" t="s">
        <v>138</v>
      </c>
      <c r="C480" s="17" t="s">
        <v>137</v>
      </c>
      <c r="D480" s="16" t="s">
        <v>36</v>
      </c>
      <c r="E480" s="16" t="s">
        <v>29</v>
      </c>
      <c r="F480" s="18">
        <v>170</v>
      </c>
      <c r="G480" s="18">
        <v>780</v>
      </c>
      <c r="H480" s="18">
        <v>480</v>
      </c>
      <c r="I480" s="18">
        <v>420</v>
      </c>
      <c r="J480" s="19">
        <v>270</v>
      </c>
      <c r="K480" s="19">
        <v>170</v>
      </c>
      <c r="L480" s="18">
        <v>1850</v>
      </c>
      <c r="M480" s="18">
        <v>1850</v>
      </c>
      <c r="N480" s="19">
        <v>170</v>
      </c>
      <c r="O480" s="18">
        <v>506</v>
      </c>
      <c r="P480" s="18">
        <v>1354</v>
      </c>
    </row>
    <row r="481" spans="1:16" ht="38.25" hidden="1" x14ac:dyDescent="0.25">
      <c r="A481" s="16" t="s">
        <v>135</v>
      </c>
      <c r="B481" s="17" t="s">
        <v>138</v>
      </c>
      <c r="C481" s="17" t="s">
        <v>137</v>
      </c>
      <c r="D481" s="16" t="s">
        <v>36</v>
      </c>
      <c r="E481" s="16" t="s">
        <v>87</v>
      </c>
      <c r="F481" s="18">
        <v>0</v>
      </c>
      <c r="G481" s="18">
        <v>5</v>
      </c>
      <c r="H481" s="18">
        <v>5</v>
      </c>
      <c r="I481" s="18">
        <v>0</v>
      </c>
      <c r="J481" s="19">
        <v>5</v>
      </c>
      <c r="K481" s="19">
        <v>0</v>
      </c>
      <c r="L481" s="18">
        <v>10</v>
      </c>
      <c r="M481" s="18">
        <v>10</v>
      </c>
      <c r="N481" s="19">
        <v>0</v>
      </c>
      <c r="O481" s="18">
        <v>9</v>
      </c>
      <c r="P481" s="18">
        <v>7</v>
      </c>
    </row>
    <row r="482" spans="1:16" ht="38.25" hidden="1" x14ac:dyDescent="0.25">
      <c r="A482" s="16" t="s">
        <v>135</v>
      </c>
      <c r="B482" s="17" t="s">
        <v>138</v>
      </c>
      <c r="C482" s="17" t="s">
        <v>137</v>
      </c>
      <c r="D482" s="16" t="s">
        <v>36</v>
      </c>
      <c r="E482" s="16" t="s">
        <v>31</v>
      </c>
      <c r="F482" s="18">
        <v>30</v>
      </c>
      <c r="G482" s="18">
        <v>20</v>
      </c>
      <c r="H482" s="18">
        <v>20</v>
      </c>
      <c r="I482" s="18">
        <v>30</v>
      </c>
      <c r="J482" s="19">
        <v>30</v>
      </c>
      <c r="K482" s="19">
        <v>30</v>
      </c>
      <c r="L482" s="18">
        <v>100</v>
      </c>
      <c r="M482" s="18">
        <v>100</v>
      </c>
      <c r="N482" s="19">
        <v>30</v>
      </c>
      <c r="O482" s="18">
        <v>100</v>
      </c>
      <c r="P482" s="18">
        <v>100</v>
      </c>
    </row>
    <row r="483" spans="1:16" ht="38.25" hidden="1" x14ac:dyDescent="0.25">
      <c r="A483" s="16" t="s">
        <v>135</v>
      </c>
      <c r="B483" s="17" t="s">
        <v>140</v>
      </c>
      <c r="C483" s="17" t="s">
        <v>137</v>
      </c>
      <c r="D483" s="16" t="s">
        <v>36</v>
      </c>
      <c r="E483" s="16" t="s">
        <v>58</v>
      </c>
      <c r="F483" s="18">
        <v>1625</v>
      </c>
      <c r="G483" s="18">
        <v>1950</v>
      </c>
      <c r="H483" s="18">
        <v>1950</v>
      </c>
      <c r="I483" s="18">
        <v>2373</v>
      </c>
      <c r="J483" s="19">
        <v>2275</v>
      </c>
      <c r="K483" s="19">
        <v>1625</v>
      </c>
      <c r="L483" s="18">
        <v>7898</v>
      </c>
      <c r="M483" s="18">
        <v>7898</v>
      </c>
      <c r="N483" s="19">
        <v>1625</v>
      </c>
      <c r="O483" s="18">
        <v>7898</v>
      </c>
      <c r="P483" s="18">
        <v>7898</v>
      </c>
    </row>
    <row r="484" spans="1:16" ht="38.25" hidden="1" x14ac:dyDescent="0.25">
      <c r="A484" s="16" t="s">
        <v>135</v>
      </c>
      <c r="B484" s="17" t="s">
        <v>140</v>
      </c>
      <c r="C484" s="17" t="s">
        <v>137</v>
      </c>
      <c r="D484" s="16" t="s">
        <v>36</v>
      </c>
      <c r="E484" s="16" t="s">
        <v>62</v>
      </c>
      <c r="F484" s="18">
        <v>490</v>
      </c>
      <c r="G484" s="18">
        <v>589</v>
      </c>
      <c r="H484" s="18">
        <v>589</v>
      </c>
      <c r="I484" s="18">
        <v>717</v>
      </c>
      <c r="J484" s="19">
        <v>689</v>
      </c>
      <c r="K484" s="19">
        <v>490</v>
      </c>
      <c r="L484" s="18">
        <v>2385</v>
      </c>
      <c r="M484" s="18">
        <v>2385</v>
      </c>
      <c r="N484" s="19">
        <v>490</v>
      </c>
      <c r="O484" s="18">
        <v>2385</v>
      </c>
      <c r="P484" s="18">
        <v>2385</v>
      </c>
    </row>
    <row r="485" spans="1:16" ht="38.25" hidden="1" x14ac:dyDescent="0.25">
      <c r="A485" s="16" t="s">
        <v>135</v>
      </c>
      <c r="B485" s="17" t="s">
        <v>140</v>
      </c>
      <c r="C485" s="17" t="s">
        <v>137</v>
      </c>
      <c r="D485" s="16" t="s">
        <v>36</v>
      </c>
      <c r="E485" s="16" t="s">
        <v>64</v>
      </c>
      <c r="F485" s="18">
        <v>23</v>
      </c>
      <c r="G485" s="18">
        <v>20</v>
      </c>
      <c r="H485" s="18">
        <v>20</v>
      </c>
      <c r="I485" s="18">
        <v>18</v>
      </c>
      <c r="J485" s="19">
        <v>43</v>
      </c>
      <c r="K485" s="19">
        <v>23</v>
      </c>
      <c r="L485" s="18">
        <v>81</v>
      </c>
      <c r="M485" s="18">
        <v>81</v>
      </c>
      <c r="N485" s="19">
        <v>23</v>
      </c>
      <c r="O485" s="18">
        <v>73</v>
      </c>
      <c r="P485" s="18">
        <v>58</v>
      </c>
    </row>
    <row r="486" spans="1:16" ht="38.25" hidden="1" x14ac:dyDescent="0.25">
      <c r="A486" s="16" t="s">
        <v>135</v>
      </c>
      <c r="B486" s="17" t="s">
        <v>140</v>
      </c>
      <c r="C486" s="17" t="s">
        <v>137</v>
      </c>
      <c r="D486" s="16" t="s">
        <v>36</v>
      </c>
      <c r="E486" s="16" t="s">
        <v>69</v>
      </c>
      <c r="F486" s="18">
        <v>625</v>
      </c>
      <c r="G486" s="18">
        <v>300</v>
      </c>
      <c r="H486" s="18">
        <v>0</v>
      </c>
      <c r="I486" s="18">
        <v>851</v>
      </c>
      <c r="J486" s="19">
        <v>925</v>
      </c>
      <c r="K486" s="19">
        <v>625</v>
      </c>
      <c r="L486" s="18">
        <v>1776</v>
      </c>
      <c r="M486" s="18">
        <v>1776</v>
      </c>
      <c r="N486" s="19">
        <v>625</v>
      </c>
      <c r="O486" s="18">
        <v>1776</v>
      </c>
      <c r="P486" s="18">
        <v>1776</v>
      </c>
    </row>
    <row r="487" spans="1:16" ht="38.25" hidden="1" x14ac:dyDescent="0.25">
      <c r="A487" s="16" t="s">
        <v>135</v>
      </c>
      <c r="B487" s="17" t="s">
        <v>140</v>
      </c>
      <c r="C487" s="17" t="s">
        <v>137</v>
      </c>
      <c r="D487" s="16" t="s">
        <v>36</v>
      </c>
      <c r="E487" s="16" t="s">
        <v>119</v>
      </c>
      <c r="F487" s="18">
        <v>30</v>
      </c>
      <c r="G487" s="18">
        <v>30</v>
      </c>
      <c r="H487" s="18">
        <v>0</v>
      </c>
      <c r="I487" s="18">
        <v>31</v>
      </c>
      <c r="J487" s="19">
        <v>60</v>
      </c>
      <c r="K487" s="19">
        <v>30</v>
      </c>
      <c r="L487" s="18">
        <v>91</v>
      </c>
      <c r="M487" s="18">
        <v>91</v>
      </c>
      <c r="N487" s="19">
        <v>30</v>
      </c>
      <c r="O487" s="18">
        <v>91</v>
      </c>
      <c r="P487" s="18">
        <v>91</v>
      </c>
    </row>
    <row r="488" spans="1:16" ht="38.25" hidden="1" x14ac:dyDescent="0.25">
      <c r="A488" s="16" t="s">
        <v>135</v>
      </c>
      <c r="B488" s="17" t="s">
        <v>140</v>
      </c>
      <c r="C488" s="17" t="s">
        <v>137</v>
      </c>
      <c r="D488" s="16" t="s">
        <v>36</v>
      </c>
      <c r="E488" s="16" t="s">
        <v>70</v>
      </c>
      <c r="F488" s="18">
        <v>373</v>
      </c>
      <c r="G488" s="18">
        <v>370</v>
      </c>
      <c r="H488" s="18">
        <v>388</v>
      </c>
      <c r="I488" s="18">
        <v>390</v>
      </c>
      <c r="J488" s="19">
        <v>498</v>
      </c>
      <c r="K488" s="19">
        <v>373</v>
      </c>
      <c r="L488" s="18">
        <v>1521</v>
      </c>
      <c r="M488" s="18">
        <v>1521</v>
      </c>
      <c r="N488" s="19">
        <v>373</v>
      </c>
      <c r="O488" s="18">
        <v>1521</v>
      </c>
      <c r="P488" s="18">
        <v>1521</v>
      </c>
    </row>
    <row r="489" spans="1:16" ht="38.25" hidden="1" x14ac:dyDescent="0.25">
      <c r="A489" s="16" t="s">
        <v>135</v>
      </c>
      <c r="B489" s="17" t="s">
        <v>140</v>
      </c>
      <c r="C489" s="17" t="s">
        <v>137</v>
      </c>
      <c r="D489" s="16" t="s">
        <v>36</v>
      </c>
      <c r="E489" s="16" t="s">
        <v>71</v>
      </c>
      <c r="F489" s="18">
        <v>22</v>
      </c>
      <c r="G489" s="18">
        <v>22</v>
      </c>
      <c r="H489" s="18">
        <v>22</v>
      </c>
      <c r="I489" s="18">
        <v>21</v>
      </c>
      <c r="J489" s="19">
        <v>30</v>
      </c>
      <c r="K489" s="19">
        <v>22</v>
      </c>
      <c r="L489" s="18">
        <v>87</v>
      </c>
      <c r="M489" s="18">
        <v>87</v>
      </c>
      <c r="N489" s="19">
        <v>22</v>
      </c>
      <c r="O489" s="18">
        <v>87</v>
      </c>
      <c r="P489" s="18">
        <v>87</v>
      </c>
    </row>
    <row r="490" spans="1:16" ht="38.25" hidden="1" x14ac:dyDescent="0.25">
      <c r="A490" s="16" t="s">
        <v>135</v>
      </c>
      <c r="B490" s="17" t="s">
        <v>140</v>
      </c>
      <c r="C490" s="17" t="s">
        <v>137</v>
      </c>
      <c r="D490" s="16" t="s">
        <v>36</v>
      </c>
      <c r="E490" s="16" t="s">
        <v>72</v>
      </c>
      <c r="F490" s="18">
        <v>11</v>
      </c>
      <c r="G490" s="18">
        <v>11</v>
      </c>
      <c r="H490" s="18">
        <v>11</v>
      </c>
      <c r="I490" s="18">
        <v>11</v>
      </c>
      <c r="J490" s="19">
        <v>16</v>
      </c>
      <c r="K490" s="19">
        <v>11</v>
      </c>
      <c r="L490" s="18">
        <v>44</v>
      </c>
      <c r="M490" s="18">
        <v>44</v>
      </c>
      <c r="N490" s="19">
        <v>11</v>
      </c>
      <c r="O490" s="18">
        <v>44</v>
      </c>
      <c r="P490" s="18">
        <v>44</v>
      </c>
    </row>
    <row r="491" spans="1:16" ht="38.25" hidden="1" x14ac:dyDescent="0.25">
      <c r="A491" s="16" t="s">
        <v>135</v>
      </c>
      <c r="B491" s="17" t="s">
        <v>140</v>
      </c>
      <c r="C491" s="17" t="s">
        <v>137</v>
      </c>
      <c r="D491" s="16" t="s">
        <v>36</v>
      </c>
      <c r="E491" s="16" t="s">
        <v>104</v>
      </c>
      <c r="F491" s="18">
        <v>0</v>
      </c>
      <c r="G491" s="18">
        <v>20</v>
      </c>
      <c r="H491" s="18">
        <v>9</v>
      </c>
      <c r="I491" s="18">
        <v>0</v>
      </c>
      <c r="J491" s="19">
        <v>0</v>
      </c>
      <c r="K491" s="19">
        <v>0</v>
      </c>
      <c r="L491" s="18">
        <v>29</v>
      </c>
      <c r="M491" s="18">
        <v>29</v>
      </c>
      <c r="N491" s="19">
        <v>0</v>
      </c>
      <c r="O491" s="18">
        <v>26</v>
      </c>
      <c r="P491" s="18">
        <v>21</v>
      </c>
    </row>
    <row r="492" spans="1:16" ht="38.25" hidden="1" x14ac:dyDescent="0.25">
      <c r="A492" s="16" t="s">
        <v>135</v>
      </c>
      <c r="B492" s="17" t="s">
        <v>140</v>
      </c>
      <c r="C492" s="17" t="s">
        <v>137</v>
      </c>
      <c r="D492" s="16" t="s">
        <v>36</v>
      </c>
      <c r="E492" s="16" t="s">
        <v>80</v>
      </c>
      <c r="F492" s="18">
        <v>37</v>
      </c>
      <c r="G492" s="18">
        <v>37</v>
      </c>
      <c r="H492" s="18">
        <v>37</v>
      </c>
      <c r="I492" s="18">
        <v>37</v>
      </c>
      <c r="J492" s="19">
        <v>50</v>
      </c>
      <c r="K492" s="19">
        <v>37</v>
      </c>
      <c r="L492" s="18">
        <v>148</v>
      </c>
      <c r="M492" s="18">
        <v>148</v>
      </c>
      <c r="N492" s="19">
        <v>37</v>
      </c>
      <c r="O492" s="18">
        <v>133</v>
      </c>
      <c r="P492" s="18">
        <v>106</v>
      </c>
    </row>
    <row r="493" spans="1:16" ht="38.25" hidden="1" x14ac:dyDescent="0.25">
      <c r="A493" s="16" t="s">
        <v>135</v>
      </c>
      <c r="B493" s="17" t="s">
        <v>140</v>
      </c>
      <c r="C493" s="17" t="s">
        <v>137</v>
      </c>
      <c r="D493" s="16" t="s">
        <v>36</v>
      </c>
      <c r="E493" s="16" t="s">
        <v>106</v>
      </c>
      <c r="F493" s="18">
        <v>0</v>
      </c>
      <c r="G493" s="18">
        <v>90</v>
      </c>
      <c r="H493" s="18">
        <v>85</v>
      </c>
      <c r="I493" s="18">
        <v>0</v>
      </c>
      <c r="J493" s="19">
        <v>0</v>
      </c>
      <c r="K493" s="19">
        <v>0</v>
      </c>
      <c r="L493" s="18">
        <v>175</v>
      </c>
      <c r="M493" s="18">
        <v>175</v>
      </c>
      <c r="N493" s="19">
        <v>0</v>
      </c>
      <c r="O493" s="18">
        <v>158</v>
      </c>
      <c r="P493" s="18">
        <v>126</v>
      </c>
    </row>
    <row r="494" spans="1:16" ht="38.25" hidden="1" x14ac:dyDescent="0.25">
      <c r="A494" s="16" t="s">
        <v>135</v>
      </c>
      <c r="B494" s="17" t="s">
        <v>140</v>
      </c>
      <c r="C494" s="17" t="s">
        <v>137</v>
      </c>
      <c r="D494" s="16" t="s">
        <v>36</v>
      </c>
      <c r="E494" s="16" t="s">
        <v>81</v>
      </c>
      <c r="F494" s="18">
        <v>0</v>
      </c>
      <c r="G494" s="18">
        <v>197</v>
      </c>
      <c r="H494" s="18">
        <v>0</v>
      </c>
      <c r="I494" s="18">
        <v>0</v>
      </c>
      <c r="J494" s="19">
        <v>0</v>
      </c>
      <c r="K494" s="19">
        <v>0</v>
      </c>
      <c r="L494" s="18">
        <v>197</v>
      </c>
      <c r="M494" s="18">
        <v>197</v>
      </c>
      <c r="N494" s="19">
        <v>0</v>
      </c>
      <c r="O494" s="18">
        <v>187</v>
      </c>
      <c r="P494" s="18">
        <v>168</v>
      </c>
    </row>
    <row r="495" spans="1:16" ht="38.25" hidden="1" x14ac:dyDescent="0.25">
      <c r="A495" s="16" t="s">
        <v>135</v>
      </c>
      <c r="B495" s="17" t="s">
        <v>140</v>
      </c>
      <c r="C495" s="17" t="s">
        <v>137</v>
      </c>
      <c r="D495" s="16" t="s">
        <v>36</v>
      </c>
      <c r="E495" s="16" t="s">
        <v>83</v>
      </c>
      <c r="F495" s="18">
        <v>142</v>
      </c>
      <c r="G495" s="18">
        <v>142</v>
      </c>
      <c r="H495" s="18">
        <v>142</v>
      </c>
      <c r="I495" s="18">
        <v>142</v>
      </c>
      <c r="J495" s="19">
        <v>190</v>
      </c>
      <c r="K495" s="19">
        <v>142</v>
      </c>
      <c r="L495" s="18">
        <v>568</v>
      </c>
      <c r="M495" s="18">
        <v>568</v>
      </c>
      <c r="N495" s="19">
        <v>142</v>
      </c>
      <c r="O495" s="18">
        <v>568</v>
      </c>
      <c r="P495" s="18">
        <v>568</v>
      </c>
    </row>
    <row r="496" spans="1:16" ht="38.25" hidden="1" x14ac:dyDescent="0.25">
      <c r="A496" s="16" t="s">
        <v>135</v>
      </c>
      <c r="B496" s="17" t="s">
        <v>140</v>
      </c>
      <c r="C496" s="17" t="s">
        <v>137</v>
      </c>
      <c r="D496" s="16" t="s">
        <v>36</v>
      </c>
      <c r="E496" s="16" t="s">
        <v>85</v>
      </c>
      <c r="F496" s="18">
        <v>0</v>
      </c>
      <c r="G496" s="18">
        <v>30</v>
      </c>
      <c r="H496" s="18">
        <v>30</v>
      </c>
      <c r="I496" s="18">
        <v>0</v>
      </c>
      <c r="J496" s="19">
        <v>0</v>
      </c>
      <c r="K496" s="19">
        <v>0</v>
      </c>
      <c r="L496" s="18">
        <v>60</v>
      </c>
      <c r="M496" s="18">
        <v>60</v>
      </c>
      <c r="N496" s="19">
        <v>0</v>
      </c>
      <c r="O496" s="18">
        <v>48</v>
      </c>
      <c r="P496" s="18">
        <v>36</v>
      </c>
    </row>
    <row r="497" spans="1:16" ht="38.25" hidden="1" x14ac:dyDescent="0.25">
      <c r="A497" s="16" t="s">
        <v>135</v>
      </c>
      <c r="B497" s="17" t="s">
        <v>140</v>
      </c>
      <c r="C497" s="17" t="s">
        <v>137</v>
      </c>
      <c r="D497" s="16" t="s">
        <v>36</v>
      </c>
      <c r="E497" s="16" t="s">
        <v>86</v>
      </c>
      <c r="F497" s="18">
        <v>62</v>
      </c>
      <c r="G497" s="18">
        <v>65</v>
      </c>
      <c r="H497" s="18">
        <v>60</v>
      </c>
      <c r="I497" s="18">
        <v>62</v>
      </c>
      <c r="J497" s="19">
        <v>97</v>
      </c>
      <c r="K497" s="19">
        <v>62</v>
      </c>
      <c r="L497" s="18">
        <v>249</v>
      </c>
      <c r="M497" s="18">
        <v>249</v>
      </c>
      <c r="N497" s="19">
        <v>62</v>
      </c>
      <c r="O497" s="18">
        <v>224</v>
      </c>
      <c r="P497" s="18">
        <v>179</v>
      </c>
    </row>
    <row r="498" spans="1:16" ht="38.25" hidden="1" x14ac:dyDescent="0.25">
      <c r="A498" s="16" t="s">
        <v>135</v>
      </c>
      <c r="B498" s="17" t="s">
        <v>140</v>
      </c>
      <c r="C498" s="17" t="s">
        <v>137</v>
      </c>
      <c r="D498" s="16" t="s">
        <v>36</v>
      </c>
      <c r="E498" s="16" t="s">
        <v>92</v>
      </c>
      <c r="F498" s="18">
        <v>80</v>
      </c>
      <c r="G498" s="18">
        <v>106</v>
      </c>
      <c r="H498" s="18">
        <v>106</v>
      </c>
      <c r="I498" s="18">
        <v>95</v>
      </c>
      <c r="J498" s="19">
        <v>126</v>
      </c>
      <c r="K498" s="19">
        <v>80</v>
      </c>
      <c r="L498" s="18">
        <v>387</v>
      </c>
      <c r="M498" s="18">
        <v>387</v>
      </c>
      <c r="N498" s="19">
        <v>80</v>
      </c>
      <c r="O498" s="18">
        <v>310</v>
      </c>
      <c r="P498" s="18">
        <v>233</v>
      </c>
    </row>
    <row r="499" spans="1:16" ht="38.25" hidden="1" x14ac:dyDescent="0.25">
      <c r="A499" s="16" t="s">
        <v>135</v>
      </c>
      <c r="B499" s="17" t="s">
        <v>140</v>
      </c>
      <c r="C499" s="17" t="s">
        <v>137</v>
      </c>
      <c r="D499" s="16" t="s">
        <v>36</v>
      </c>
      <c r="E499" s="16" t="s">
        <v>93</v>
      </c>
      <c r="F499" s="18">
        <v>100</v>
      </c>
      <c r="G499" s="18">
        <v>100</v>
      </c>
      <c r="H499" s="18">
        <v>100</v>
      </c>
      <c r="I499" s="18">
        <v>107</v>
      </c>
      <c r="J499" s="19">
        <v>135</v>
      </c>
      <c r="K499" s="19">
        <v>100</v>
      </c>
      <c r="L499" s="18">
        <v>407</v>
      </c>
      <c r="M499" s="18">
        <v>407</v>
      </c>
      <c r="N499" s="19">
        <v>100</v>
      </c>
      <c r="O499" s="18">
        <v>400</v>
      </c>
      <c r="P499" s="18">
        <v>320</v>
      </c>
    </row>
    <row r="500" spans="1:16" ht="38.25" hidden="1" x14ac:dyDescent="0.25">
      <c r="A500" s="16" t="s">
        <v>135</v>
      </c>
      <c r="B500" s="17" t="s">
        <v>140</v>
      </c>
      <c r="C500" s="17" t="s">
        <v>137</v>
      </c>
      <c r="D500" s="16" t="s">
        <v>36</v>
      </c>
      <c r="E500" s="16" t="s">
        <v>101</v>
      </c>
      <c r="F500" s="18">
        <v>30</v>
      </c>
      <c r="G500" s="18">
        <v>20</v>
      </c>
      <c r="H500" s="18">
        <v>20</v>
      </c>
      <c r="I500" s="18">
        <v>30</v>
      </c>
      <c r="J500" s="19">
        <v>30</v>
      </c>
      <c r="K500" s="19">
        <v>30</v>
      </c>
      <c r="L500" s="18">
        <v>100</v>
      </c>
      <c r="M500" s="18">
        <v>100</v>
      </c>
      <c r="N500" s="19">
        <v>30</v>
      </c>
      <c r="O500" s="18">
        <v>56</v>
      </c>
      <c r="P500" s="18">
        <v>45</v>
      </c>
    </row>
    <row r="501" spans="1:16" ht="25.5" hidden="1" x14ac:dyDescent="0.25">
      <c r="A501" s="16" t="s">
        <v>135</v>
      </c>
      <c r="B501" s="17" t="s">
        <v>34</v>
      </c>
      <c r="C501" s="17" t="s">
        <v>141</v>
      </c>
      <c r="D501" s="16" t="s">
        <v>36</v>
      </c>
      <c r="E501" s="16" t="s">
        <v>51</v>
      </c>
      <c r="F501" s="18">
        <v>45</v>
      </c>
      <c r="G501" s="18">
        <v>90</v>
      </c>
      <c r="H501" s="18">
        <v>0</v>
      </c>
      <c r="I501" s="18">
        <v>0</v>
      </c>
      <c r="J501" s="19">
        <v>44.92</v>
      </c>
      <c r="K501" s="19">
        <v>0</v>
      </c>
      <c r="L501" s="18">
        <v>135</v>
      </c>
      <c r="M501" s="18">
        <v>135</v>
      </c>
      <c r="N501" s="19">
        <v>0</v>
      </c>
      <c r="O501" s="18">
        <v>0</v>
      </c>
      <c r="P501" s="18">
        <v>0</v>
      </c>
    </row>
    <row r="502" spans="1:16" ht="25.5" hidden="1" x14ac:dyDescent="0.25">
      <c r="A502" s="16" t="s">
        <v>135</v>
      </c>
      <c r="B502" s="17" t="s">
        <v>34</v>
      </c>
      <c r="C502" s="17" t="s">
        <v>142</v>
      </c>
      <c r="D502" s="16" t="s">
        <v>36</v>
      </c>
      <c r="E502" s="16" t="s">
        <v>51</v>
      </c>
      <c r="F502" s="18">
        <v>0</v>
      </c>
      <c r="G502" s="18">
        <v>744</v>
      </c>
      <c r="H502" s="18">
        <v>0</v>
      </c>
      <c r="I502" s="18">
        <v>0</v>
      </c>
      <c r="J502" s="19">
        <v>0</v>
      </c>
      <c r="K502" s="19">
        <v>0</v>
      </c>
      <c r="L502" s="18">
        <v>744</v>
      </c>
      <c r="M502" s="18">
        <v>744</v>
      </c>
      <c r="N502" s="19">
        <v>0</v>
      </c>
      <c r="O502" s="18">
        <v>0</v>
      </c>
      <c r="P502" s="18">
        <v>0</v>
      </c>
    </row>
    <row r="503" spans="1:16" ht="38.25" hidden="1" x14ac:dyDescent="0.25">
      <c r="A503" s="16" t="s">
        <v>135</v>
      </c>
      <c r="B503" s="17" t="s">
        <v>100</v>
      </c>
      <c r="C503" s="17" t="s">
        <v>141</v>
      </c>
      <c r="D503" s="16" t="s">
        <v>36</v>
      </c>
      <c r="E503" s="16" t="s">
        <v>58</v>
      </c>
      <c r="F503" s="18">
        <v>2010</v>
      </c>
      <c r="G503" s="18">
        <v>2510</v>
      </c>
      <c r="H503" s="18">
        <v>2472</v>
      </c>
      <c r="I503" s="18">
        <v>3135</v>
      </c>
      <c r="J503" s="19">
        <v>2847</v>
      </c>
      <c r="K503" s="19">
        <v>2010</v>
      </c>
      <c r="L503" s="18">
        <v>10127</v>
      </c>
      <c r="M503" s="18">
        <v>10127</v>
      </c>
      <c r="N503" s="19">
        <v>2010</v>
      </c>
      <c r="O503" s="18">
        <v>10641</v>
      </c>
      <c r="P503" s="18">
        <v>11023</v>
      </c>
    </row>
    <row r="504" spans="1:16" ht="38.25" hidden="1" x14ac:dyDescent="0.25">
      <c r="A504" s="16" t="s">
        <v>135</v>
      </c>
      <c r="B504" s="17" t="s">
        <v>100</v>
      </c>
      <c r="C504" s="17" t="s">
        <v>141</v>
      </c>
      <c r="D504" s="16" t="s">
        <v>36</v>
      </c>
      <c r="E504" s="16" t="s">
        <v>60</v>
      </c>
      <c r="F504" s="18">
        <v>1</v>
      </c>
      <c r="G504" s="18">
        <v>1</v>
      </c>
      <c r="H504" s="18">
        <v>1</v>
      </c>
      <c r="I504" s="18">
        <v>1</v>
      </c>
      <c r="J504" s="19">
        <v>1</v>
      </c>
      <c r="K504" s="19">
        <v>1</v>
      </c>
      <c r="L504" s="18">
        <v>4</v>
      </c>
      <c r="M504" s="18">
        <v>4</v>
      </c>
      <c r="N504" s="19">
        <v>1</v>
      </c>
      <c r="O504" s="18">
        <v>4</v>
      </c>
      <c r="P504" s="18">
        <v>3</v>
      </c>
    </row>
    <row r="505" spans="1:16" ht="38.25" hidden="1" x14ac:dyDescent="0.25">
      <c r="A505" s="16" t="s">
        <v>135</v>
      </c>
      <c r="B505" s="17" t="s">
        <v>100</v>
      </c>
      <c r="C505" s="17" t="s">
        <v>141</v>
      </c>
      <c r="D505" s="16" t="s">
        <v>36</v>
      </c>
      <c r="E505" s="16" t="s">
        <v>62</v>
      </c>
      <c r="F505" s="18">
        <v>580</v>
      </c>
      <c r="G505" s="18">
        <v>726</v>
      </c>
      <c r="H505" s="18">
        <v>714</v>
      </c>
      <c r="I505" s="18">
        <v>906</v>
      </c>
      <c r="J505" s="19">
        <v>840</v>
      </c>
      <c r="K505" s="19">
        <v>580</v>
      </c>
      <c r="L505" s="18">
        <v>2926</v>
      </c>
      <c r="M505" s="18">
        <v>2926</v>
      </c>
      <c r="N505" s="19">
        <v>580</v>
      </c>
      <c r="O505" s="18">
        <v>3074</v>
      </c>
      <c r="P505" s="18">
        <v>3186</v>
      </c>
    </row>
    <row r="506" spans="1:16" ht="38.25" hidden="1" x14ac:dyDescent="0.25">
      <c r="A506" s="16" t="s">
        <v>135</v>
      </c>
      <c r="B506" s="17" t="s">
        <v>100</v>
      </c>
      <c r="C506" s="17" t="s">
        <v>141</v>
      </c>
      <c r="D506" s="16" t="s">
        <v>36</v>
      </c>
      <c r="E506" s="16" t="s">
        <v>67</v>
      </c>
      <c r="F506" s="18">
        <v>9</v>
      </c>
      <c r="G506" s="18">
        <v>9</v>
      </c>
      <c r="H506" s="18">
        <v>8</v>
      </c>
      <c r="I506" s="18">
        <v>9</v>
      </c>
      <c r="J506" s="19">
        <v>9</v>
      </c>
      <c r="K506" s="19">
        <v>9</v>
      </c>
      <c r="L506" s="18">
        <v>35</v>
      </c>
      <c r="M506" s="18">
        <v>35</v>
      </c>
      <c r="N506" s="19">
        <v>9</v>
      </c>
      <c r="O506" s="18">
        <v>32</v>
      </c>
      <c r="P506" s="18">
        <v>26</v>
      </c>
    </row>
    <row r="507" spans="1:16" ht="38.25" hidden="1" x14ac:dyDescent="0.25">
      <c r="A507" s="16" t="s">
        <v>135</v>
      </c>
      <c r="B507" s="17" t="s">
        <v>100</v>
      </c>
      <c r="C507" s="17" t="s">
        <v>141</v>
      </c>
      <c r="D507" s="16" t="s">
        <v>36</v>
      </c>
      <c r="E507" s="16" t="s">
        <v>82</v>
      </c>
      <c r="F507" s="18">
        <v>55</v>
      </c>
      <c r="G507" s="18">
        <v>55</v>
      </c>
      <c r="H507" s="18">
        <v>54</v>
      </c>
      <c r="I507" s="18">
        <v>54</v>
      </c>
      <c r="J507" s="19">
        <v>55</v>
      </c>
      <c r="K507" s="19">
        <v>55</v>
      </c>
      <c r="L507" s="18">
        <v>218</v>
      </c>
      <c r="M507" s="18">
        <v>218</v>
      </c>
      <c r="N507" s="19">
        <v>55</v>
      </c>
      <c r="O507" s="18">
        <v>174</v>
      </c>
      <c r="P507" s="18">
        <v>131</v>
      </c>
    </row>
    <row r="508" spans="1:16" ht="38.25" hidden="1" x14ac:dyDescent="0.25">
      <c r="A508" s="16" t="s">
        <v>135</v>
      </c>
      <c r="B508" s="17" t="s">
        <v>100</v>
      </c>
      <c r="C508" s="17" t="s">
        <v>141</v>
      </c>
      <c r="D508" s="16" t="s">
        <v>36</v>
      </c>
      <c r="E508" s="16" t="s">
        <v>97</v>
      </c>
      <c r="F508" s="18">
        <v>372</v>
      </c>
      <c r="G508" s="18">
        <v>372</v>
      </c>
      <c r="H508" s="18">
        <v>363</v>
      </c>
      <c r="I508" s="18">
        <v>371</v>
      </c>
      <c r="J508" s="19">
        <v>562</v>
      </c>
      <c r="K508" s="19">
        <v>372</v>
      </c>
      <c r="L508" s="18">
        <v>1478</v>
      </c>
      <c r="M508" s="18">
        <v>1478</v>
      </c>
      <c r="N508" s="19">
        <v>372</v>
      </c>
      <c r="O508" s="18">
        <v>1023</v>
      </c>
      <c r="P508" s="18">
        <v>724</v>
      </c>
    </row>
    <row r="509" spans="1:16" ht="38.25" hidden="1" x14ac:dyDescent="0.25">
      <c r="A509" s="16" t="s">
        <v>135</v>
      </c>
      <c r="B509" s="17" t="s">
        <v>100</v>
      </c>
      <c r="C509" s="17" t="s">
        <v>141</v>
      </c>
      <c r="D509" s="16" t="s">
        <v>36</v>
      </c>
      <c r="E509" s="16" t="s">
        <v>139</v>
      </c>
      <c r="F509" s="18">
        <v>239</v>
      </c>
      <c r="G509" s="18">
        <v>238</v>
      </c>
      <c r="H509" s="18">
        <v>239</v>
      </c>
      <c r="I509" s="18">
        <v>239</v>
      </c>
      <c r="J509" s="19">
        <v>339</v>
      </c>
      <c r="K509" s="19">
        <v>239</v>
      </c>
      <c r="L509" s="18">
        <v>955</v>
      </c>
      <c r="M509" s="18">
        <v>955</v>
      </c>
      <c r="N509" s="19">
        <v>239</v>
      </c>
      <c r="O509" s="18">
        <v>764</v>
      </c>
      <c r="P509" s="18">
        <v>611</v>
      </c>
    </row>
    <row r="510" spans="1:16" ht="38.25" hidden="1" x14ac:dyDescent="0.25">
      <c r="A510" s="16" t="s">
        <v>135</v>
      </c>
      <c r="B510" s="17" t="s">
        <v>100</v>
      </c>
      <c r="C510" s="17" t="s">
        <v>141</v>
      </c>
      <c r="D510" s="16" t="s">
        <v>36</v>
      </c>
      <c r="E510" s="16" t="s">
        <v>29</v>
      </c>
      <c r="F510" s="18">
        <v>316</v>
      </c>
      <c r="G510" s="18">
        <v>279</v>
      </c>
      <c r="H510" s="18">
        <v>339</v>
      </c>
      <c r="I510" s="18">
        <v>335</v>
      </c>
      <c r="J510" s="19">
        <v>501.6</v>
      </c>
      <c r="K510" s="19">
        <v>316</v>
      </c>
      <c r="L510" s="18">
        <v>1269</v>
      </c>
      <c r="M510" s="18">
        <v>1269</v>
      </c>
      <c r="N510" s="19">
        <v>316</v>
      </c>
      <c r="O510" s="18">
        <v>33</v>
      </c>
      <c r="P510" s="18">
        <v>792</v>
      </c>
    </row>
    <row r="511" spans="1:16" ht="38.25" hidden="1" x14ac:dyDescent="0.25">
      <c r="A511" s="16" t="s">
        <v>135</v>
      </c>
      <c r="B511" s="17" t="s">
        <v>100</v>
      </c>
      <c r="C511" s="17" t="s">
        <v>141</v>
      </c>
      <c r="D511" s="16" t="s">
        <v>36</v>
      </c>
      <c r="E511" s="16" t="s">
        <v>87</v>
      </c>
      <c r="F511" s="18">
        <v>12</v>
      </c>
      <c r="G511" s="18">
        <v>12</v>
      </c>
      <c r="H511" s="18">
        <v>11</v>
      </c>
      <c r="I511" s="18">
        <v>11</v>
      </c>
      <c r="J511" s="19">
        <v>24</v>
      </c>
      <c r="K511" s="19">
        <v>12</v>
      </c>
      <c r="L511" s="18">
        <v>46</v>
      </c>
      <c r="M511" s="18">
        <v>46</v>
      </c>
      <c r="N511" s="19">
        <v>12</v>
      </c>
      <c r="O511" s="18">
        <v>41</v>
      </c>
      <c r="P511" s="18">
        <v>33</v>
      </c>
    </row>
    <row r="512" spans="1:16" ht="38.25" hidden="1" x14ac:dyDescent="0.25">
      <c r="A512" s="16" t="s">
        <v>135</v>
      </c>
      <c r="B512" s="17" t="s">
        <v>100</v>
      </c>
      <c r="C512" s="17" t="s">
        <v>141</v>
      </c>
      <c r="D512" s="16" t="s">
        <v>36</v>
      </c>
      <c r="E512" s="16" t="s">
        <v>92</v>
      </c>
      <c r="F512" s="18">
        <v>70</v>
      </c>
      <c r="G512" s="18">
        <v>64</v>
      </c>
      <c r="H512" s="18">
        <v>63</v>
      </c>
      <c r="I512" s="18">
        <v>63</v>
      </c>
      <c r="J512" s="19">
        <v>70</v>
      </c>
      <c r="K512" s="19">
        <v>70</v>
      </c>
      <c r="L512" s="18">
        <v>260</v>
      </c>
      <c r="M512" s="18">
        <v>260</v>
      </c>
      <c r="N512" s="19">
        <v>70</v>
      </c>
      <c r="O512" s="18">
        <v>209</v>
      </c>
      <c r="P512" s="18">
        <v>158</v>
      </c>
    </row>
    <row r="513" spans="1:16" ht="38.25" hidden="1" x14ac:dyDescent="0.25">
      <c r="A513" s="16" t="s">
        <v>135</v>
      </c>
      <c r="B513" s="17" t="s">
        <v>100</v>
      </c>
      <c r="C513" s="17" t="s">
        <v>141</v>
      </c>
      <c r="D513" s="16" t="s">
        <v>36</v>
      </c>
      <c r="E513" s="16" t="s">
        <v>93</v>
      </c>
      <c r="F513" s="18">
        <v>54</v>
      </c>
      <c r="G513" s="18">
        <v>55</v>
      </c>
      <c r="H513" s="18">
        <v>54</v>
      </c>
      <c r="I513" s="18">
        <v>55</v>
      </c>
      <c r="J513" s="19">
        <v>77</v>
      </c>
      <c r="K513" s="19">
        <v>54</v>
      </c>
      <c r="L513" s="18">
        <v>218</v>
      </c>
      <c r="M513" s="18">
        <v>218</v>
      </c>
      <c r="N513" s="19">
        <v>54</v>
      </c>
      <c r="O513" s="18">
        <v>196</v>
      </c>
      <c r="P513" s="18">
        <v>160</v>
      </c>
    </row>
    <row r="514" spans="1:16" ht="38.25" hidden="1" x14ac:dyDescent="0.25">
      <c r="A514" s="16" t="s">
        <v>135</v>
      </c>
      <c r="B514" s="17" t="s">
        <v>100</v>
      </c>
      <c r="C514" s="17" t="s">
        <v>141</v>
      </c>
      <c r="D514" s="16" t="s">
        <v>36</v>
      </c>
      <c r="E514" s="16" t="s">
        <v>94</v>
      </c>
      <c r="F514" s="18">
        <v>3</v>
      </c>
      <c r="G514" s="18">
        <v>3</v>
      </c>
      <c r="H514" s="18">
        <v>3</v>
      </c>
      <c r="I514" s="18">
        <v>2</v>
      </c>
      <c r="J514" s="19">
        <v>3</v>
      </c>
      <c r="K514" s="19">
        <v>3</v>
      </c>
      <c r="L514" s="18">
        <v>11</v>
      </c>
      <c r="M514" s="18">
        <v>11</v>
      </c>
      <c r="N514" s="19">
        <v>3</v>
      </c>
      <c r="O514" s="18">
        <v>10</v>
      </c>
      <c r="P514" s="18">
        <v>5</v>
      </c>
    </row>
    <row r="515" spans="1:16" ht="38.25" hidden="1" x14ac:dyDescent="0.25">
      <c r="A515" s="16" t="s">
        <v>135</v>
      </c>
      <c r="B515" s="17" t="s">
        <v>100</v>
      </c>
      <c r="C515" s="17" t="s">
        <v>141</v>
      </c>
      <c r="D515" s="16" t="s">
        <v>36</v>
      </c>
      <c r="E515" s="16" t="s">
        <v>31</v>
      </c>
      <c r="F515" s="18">
        <v>31</v>
      </c>
      <c r="G515" s="18">
        <v>69</v>
      </c>
      <c r="H515" s="18">
        <v>8</v>
      </c>
      <c r="I515" s="18">
        <v>12</v>
      </c>
      <c r="J515" s="19">
        <v>54</v>
      </c>
      <c r="K515" s="19">
        <v>0</v>
      </c>
      <c r="L515" s="18">
        <v>120</v>
      </c>
      <c r="M515" s="18">
        <v>120</v>
      </c>
      <c r="N515" s="19">
        <v>0</v>
      </c>
      <c r="O515" s="18">
        <v>120</v>
      </c>
      <c r="P515" s="18">
        <v>120</v>
      </c>
    </row>
    <row r="516" spans="1:16" ht="38.25" hidden="1" x14ac:dyDescent="0.25">
      <c r="A516" s="16" t="s">
        <v>135</v>
      </c>
      <c r="B516" s="17" t="s">
        <v>100</v>
      </c>
      <c r="C516" s="17" t="s">
        <v>142</v>
      </c>
      <c r="D516" s="16" t="s">
        <v>36</v>
      </c>
      <c r="E516" s="16" t="s">
        <v>58</v>
      </c>
      <c r="F516" s="18">
        <v>24689</v>
      </c>
      <c r="G516" s="18">
        <v>30861</v>
      </c>
      <c r="H516" s="18">
        <v>30861</v>
      </c>
      <c r="I516" s="18">
        <v>37337</v>
      </c>
      <c r="J516" s="19">
        <v>33521</v>
      </c>
      <c r="K516" s="19">
        <v>23516</v>
      </c>
      <c r="L516" s="18">
        <v>123748</v>
      </c>
      <c r="M516" s="18">
        <v>123748</v>
      </c>
      <c r="N516" s="19">
        <v>23516</v>
      </c>
      <c r="O516" s="18">
        <v>130484</v>
      </c>
      <c r="P516" s="18">
        <v>136617</v>
      </c>
    </row>
    <row r="517" spans="1:16" ht="38.25" hidden="1" x14ac:dyDescent="0.25">
      <c r="A517" s="16" t="s">
        <v>135</v>
      </c>
      <c r="B517" s="17" t="s">
        <v>100</v>
      </c>
      <c r="C517" s="17" t="s">
        <v>142</v>
      </c>
      <c r="D517" s="16" t="s">
        <v>36</v>
      </c>
      <c r="E517" s="16" t="s">
        <v>62</v>
      </c>
      <c r="F517" s="18">
        <v>6213</v>
      </c>
      <c r="G517" s="18">
        <v>9320</v>
      </c>
      <c r="H517" s="18">
        <v>9320</v>
      </c>
      <c r="I517" s="18">
        <v>12519</v>
      </c>
      <c r="J517" s="19">
        <v>9345</v>
      </c>
      <c r="K517" s="19">
        <v>5965</v>
      </c>
      <c r="L517" s="18">
        <v>37372</v>
      </c>
      <c r="M517" s="18">
        <v>37372</v>
      </c>
      <c r="N517" s="19">
        <v>5965</v>
      </c>
      <c r="O517" s="18">
        <v>39406</v>
      </c>
      <c r="P517" s="18">
        <v>41259</v>
      </c>
    </row>
    <row r="518" spans="1:16" ht="38.25" hidden="1" x14ac:dyDescent="0.25">
      <c r="A518" s="16" t="s">
        <v>135</v>
      </c>
      <c r="B518" s="17" t="s">
        <v>100</v>
      </c>
      <c r="C518" s="17" t="s">
        <v>142</v>
      </c>
      <c r="D518" s="16" t="s">
        <v>36</v>
      </c>
      <c r="E518" s="16" t="s">
        <v>97</v>
      </c>
      <c r="F518" s="18">
        <v>100</v>
      </c>
      <c r="G518" s="18">
        <v>60</v>
      </c>
      <c r="H518" s="18">
        <v>103</v>
      </c>
      <c r="I518" s="18">
        <v>120</v>
      </c>
      <c r="J518" s="19">
        <v>40</v>
      </c>
      <c r="K518" s="19">
        <v>40</v>
      </c>
      <c r="L518" s="18">
        <v>383</v>
      </c>
      <c r="M518" s="18">
        <v>383</v>
      </c>
      <c r="N518" s="19">
        <v>40</v>
      </c>
      <c r="O518" s="18">
        <v>268</v>
      </c>
      <c r="P518" s="18">
        <v>188</v>
      </c>
    </row>
    <row r="519" spans="1:16" ht="38.25" hidden="1" x14ac:dyDescent="0.25">
      <c r="A519" s="16" t="s">
        <v>135</v>
      </c>
      <c r="B519" s="17" t="s">
        <v>100</v>
      </c>
      <c r="C519" s="17" t="s">
        <v>142</v>
      </c>
      <c r="D519" s="16" t="s">
        <v>36</v>
      </c>
      <c r="E519" s="16" t="s">
        <v>139</v>
      </c>
      <c r="F519" s="18">
        <v>0</v>
      </c>
      <c r="G519" s="18">
        <v>100</v>
      </c>
      <c r="H519" s="18">
        <v>0</v>
      </c>
      <c r="I519" s="18">
        <v>0</v>
      </c>
      <c r="J519" s="19">
        <v>0</v>
      </c>
      <c r="K519" s="19">
        <v>0</v>
      </c>
      <c r="L519" s="18">
        <v>100</v>
      </c>
      <c r="M519" s="18">
        <v>100</v>
      </c>
      <c r="N519" s="19">
        <v>0</v>
      </c>
      <c r="O519" s="18">
        <v>80</v>
      </c>
      <c r="P519" s="18">
        <v>64</v>
      </c>
    </row>
    <row r="520" spans="1:16" ht="38.25" hidden="1" x14ac:dyDescent="0.25">
      <c r="A520" s="16" t="s">
        <v>135</v>
      </c>
      <c r="B520" s="17" t="s">
        <v>100</v>
      </c>
      <c r="C520" s="17" t="s">
        <v>142</v>
      </c>
      <c r="D520" s="16" t="s">
        <v>36</v>
      </c>
      <c r="E520" s="16" t="s">
        <v>29</v>
      </c>
      <c r="F520" s="18">
        <v>464</v>
      </c>
      <c r="G520" s="18">
        <v>335</v>
      </c>
      <c r="H520" s="18">
        <v>60</v>
      </c>
      <c r="I520" s="18">
        <v>460</v>
      </c>
      <c r="J520" s="19">
        <v>109.9</v>
      </c>
      <c r="K520" s="19">
        <v>0</v>
      </c>
      <c r="L520" s="18">
        <v>1319</v>
      </c>
      <c r="M520" s="18">
        <v>1319</v>
      </c>
      <c r="N520" s="19">
        <v>0</v>
      </c>
      <c r="O520" s="18">
        <v>1347</v>
      </c>
      <c r="P520" s="18">
        <v>827</v>
      </c>
    </row>
    <row r="521" spans="1:16" ht="38.25" hidden="1" x14ac:dyDescent="0.25">
      <c r="A521" s="16" t="s">
        <v>135</v>
      </c>
      <c r="B521" s="17" t="s">
        <v>103</v>
      </c>
      <c r="C521" s="17" t="s">
        <v>141</v>
      </c>
      <c r="D521" s="16" t="s">
        <v>36</v>
      </c>
      <c r="E521" s="16" t="s">
        <v>58</v>
      </c>
      <c r="F521" s="18">
        <v>502</v>
      </c>
      <c r="G521" s="18">
        <v>628</v>
      </c>
      <c r="H521" s="18">
        <v>618</v>
      </c>
      <c r="I521" s="18">
        <v>784</v>
      </c>
      <c r="J521" s="19">
        <v>711</v>
      </c>
      <c r="K521" s="19">
        <v>502</v>
      </c>
      <c r="L521" s="18">
        <v>2532</v>
      </c>
      <c r="M521" s="18">
        <v>2532</v>
      </c>
      <c r="N521" s="19">
        <v>502</v>
      </c>
      <c r="O521" s="18">
        <v>2660</v>
      </c>
      <c r="P521" s="18">
        <v>2756</v>
      </c>
    </row>
    <row r="522" spans="1:16" ht="38.25" hidden="1" x14ac:dyDescent="0.25">
      <c r="A522" s="16" t="s">
        <v>135</v>
      </c>
      <c r="B522" s="17" t="s">
        <v>103</v>
      </c>
      <c r="C522" s="17" t="s">
        <v>141</v>
      </c>
      <c r="D522" s="16" t="s">
        <v>36</v>
      </c>
      <c r="E522" s="16" t="s">
        <v>62</v>
      </c>
      <c r="F522" s="18">
        <v>145</v>
      </c>
      <c r="G522" s="18">
        <v>181</v>
      </c>
      <c r="H522" s="18">
        <v>179</v>
      </c>
      <c r="I522" s="18">
        <v>227</v>
      </c>
      <c r="J522" s="19">
        <v>210</v>
      </c>
      <c r="K522" s="19">
        <v>145</v>
      </c>
      <c r="L522" s="18">
        <v>732</v>
      </c>
      <c r="M522" s="18">
        <v>732</v>
      </c>
      <c r="N522" s="19">
        <v>145</v>
      </c>
      <c r="O522" s="18">
        <v>769</v>
      </c>
      <c r="P522" s="18">
        <v>796</v>
      </c>
    </row>
    <row r="523" spans="1:16" ht="38.25" hidden="1" x14ac:dyDescent="0.25">
      <c r="A523" s="16" t="s">
        <v>135</v>
      </c>
      <c r="B523" s="17" t="s">
        <v>103</v>
      </c>
      <c r="C523" s="17" t="s">
        <v>141</v>
      </c>
      <c r="D523" s="16" t="s">
        <v>36</v>
      </c>
      <c r="E523" s="16" t="s">
        <v>64</v>
      </c>
      <c r="F523" s="18">
        <v>22</v>
      </c>
      <c r="G523" s="18">
        <v>23</v>
      </c>
      <c r="H523" s="18">
        <v>22</v>
      </c>
      <c r="I523" s="18">
        <v>28</v>
      </c>
      <c r="J523" s="19">
        <v>30</v>
      </c>
      <c r="K523" s="19">
        <v>22</v>
      </c>
      <c r="L523" s="18">
        <v>95</v>
      </c>
      <c r="M523" s="18">
        <v>95</v>
      </c>
      <c r="N523" s="19">
        <v>22</v>
      </c>
      <c r="O523" s="18">
        <v>86</v>
      </c>
      <c r="P523" s="18">
        <v>69</v>
      </c>
    </row>
    <row r="524" spans="1:16" ht="38.25" hidden="1" x14ac:dyDescent="0.25">
      <c r="A524" s="16" t="s">
        <v>135</v>
      </c>
      <c r="B524" s="17" t="s">
        <v>103</v>
      </c>
      <c r="C524" s="17" t="s">
        <v>141</v>
      </c>
      <c r="D524" s="16" t="s">
        <v>36</v>
      </c>
      <c r="E524" s="16" t="s">
        <v>65</v>
      </c>
      <c r="F524" s="18">
        <v>13</v>
      </c>
      <c r="G524" s="18">
        <v>13</v>
      </c>
      <c r="H524" s="18">
        <v>12</v>
      </c>
      <c r="I524" s="18">
        <v>13</v>
      </c>
      <c r="J524" s="19">
        <v>17</v>
      </c>
      <c r="K524" s="19">
        <v>13</v>
      </c>
      <c r="L524" s="18">
        <v>51</v>
      </c>
      <c r="M524" s="18">
        <v>51</v>
      </c>
      <c r="N524" s="19">
        <v>13</v>
      </c>
      <c r="O524" s="18">
        <v>46</v>
      </c>
      <c r="P524" s="18">
        <v>37</v>
      </c>
    </row>
    <row r="525" spans="1:16" ht="38.25" hidden="1" x14ac:dyDescent="0.25">
      <c r="A525" s="16" t="s">
        <v>135</v>
      </c>
      <c r="B525" s="17" t="s">
        <v>103</v>
      </c>
      <c r="C525" s="17" t="s">
        <v>141</v>
      </c>
      <c r="D525" s="16" t="s">
        <v>36</v>
      </c>
      <c r="E525" s="16" t="s">
        <v>69</v>
      </c>
      <c r="F525" s="18">
        <v>262</v>
      </c>
      <c r="G525" s="18">
        <v>63</v>
      </c>
      <c r="H525" s="18">
        <v>4</v>
      </c>
      <c r="I525" s="18">
        <v>206</v>
      </c>
      <c r="J525" s="19">
        <v>294</v>
      </c>
      <c r="K525" s="19">
        <v>262</v>
      </c>
      <c r="L525" s="18">
        <v>535</v>
      </c>
      <c r="M525" s="18">
        <v>535</v>
      </c>
      <c r="N525" s="19">
        <v>262</v>
      </c>
      <c r="O525" s="18">
        <v>535</v>
      </c>
      <c r="P525" s="18">
        <v>535</v>
      </c>
    </row>
    <row r="526" spans="1:16" ht="38.25" hidden="1" x14ac:dyDescent="0.25">
      <c r="A526" s="16" t="s">
        <v>135</v>
      </c>
      <c r="B526" s="17" t="s">
        <v>103</v>
      </c>
      <c r="C526" s="17" t="s">
        <v>141</v>
      </c>
      <c r="D526" s="16" t="s">
        <v>36</v>
      </c>
      <c r="E526" s="16" t="s">
        <v>70</v>
      </c>
      <c r="F526" s="18">
        <v>88</v>
      </c>
      <c r="G526" s="18">
        <v>57</v>
      </c>
      <c r="H526" s="18">
        <v>38</v>
      </c>
      <c r="I526" s="18">
        <v>115</v>
      </c>
      <c r="J526" s="19">
        <v>107</v>
      </c>
      <c r="K526" s="19">
        <v>88</v>
      </c>
      <c r="L526" s="18">
        <v>298</v>
      </c>
      <c r="M526" s="18">
        <v>298</v>
      </c>
      <c r="N526" s="19">
        <v>88</v>
      </c>
      <c r="O526" s="18">
        <v>298</v>
      </c>
      <c r="P526" s="18">
        <v>298</v>
      </c>
    </row>
    <row r="527" spans="1:16" ht="38.25" hidden="1" x14ac:dyDescent="0.25">
      <c r="A527" s="16" t="s">
        <v>135</v>
      </c>
      <c r="B527" s="17" t="s">
        <v>103</v>
      </c>
      <c r="C527" s="17" t="s">
        <v>141</v>
      </c>
      <c r="D527" s="16" t="s">
        <v>36</v>
      </c>
      <c r="E527" s="16" t="s">
        <v>71</v>
      </c>
      <c r="F527" s="18">
        <v>7</v>
      </c>
      <c r="G527" s="18">
        <v>4</v>
      </c>
      <c r="H527" s="18">
        <v>4</v>
      </c>
      <c r="I527" s="18">
        <v>5</v>
      </c>
      <c r="J527" s="19">
        <v>9</v>
      </c>
      <c r="K527" s="19">
        <v>7</v>
      </c>
      <c r="L527" s="18">
        <v>20</v>
      </c>
      <c r="M527" s="18">
        <v>20</v>
      </c>
      <c r="N527" s="19">
        <v>7</v>
      </c>
      <c r="O527" s="18">
        <v>20</v>
      </c>
      <c r="P527" s="18">
        <v>20</v>
      </c>
    </row>
    <row r="528" spans="1:16" ht="38.25" hidden="1" x14ac:dyDescent="0.25">
      <c r="A528" s="16" t="s">
        <v>135</v>
      </c>
      <c r="B528" s="17" t="s">
        <v>103</v>
      </c>
      <c r="C528" s="17" t="s">
        <v>141</v>
      </c>
      <c r="D528" s="16" t="s">
        <v>36</v>
      </c>
      <c r="E528" s="16" t="s">
        <v>72</v>
      </c>
      <c r="F528" s="18">
        <v>4</v>
      </c>
      <c r="G528" s="18">
        <v>3</v>
      </c>
      <c r="H528" s="18">
        <v>2</v>
      </c>
      <c r="I528" s="18">
        <v>3</v>
      </c>
      <c r="J528" s="19">
        <v>5</v>
      </c>
      <c r="K528" s="19">
        <v>4</v>
      </c>
      <c r="L528" s="18">
        <v>12</v>
      </c>
      <c r="M528" s="18">
        <v>12</v>
      </c>
      <c r="N528" s="19">
        <v>4</v>
      </c>
      <c r="O528" s="18">
        <v>12</v>
      </c>
      <c r="P528" s="18">
        <v>12</v>
      </c>
    </row>
    <row r="529" spans="1:16" ht="38.25" hidden="1" x14ac:dyDescent="0.25">
      <c r="A529" s="16" t="s">
        <v>135</v>
      </c>
      <c r="B529" s="17" t="s">
        <v>103</v>
      </c>
      <c r="C529" s="17" t="s">
        <v>141</v>
      </c>
      <c r="D529" s="16" t="s">
        <v>36</v>
      </c>
      <c r="E529" s="16" t="s">
        <v>104</v>
      </c>
      <c r="F529" s="18">
        <v>7</v>
      </c>
      <c r="G529" s="18">
        <v>7</v>
      </c>
      <c r="H529" s="18">
        <v>7</v>
      </c>
      <c r="I529" s="18">
        <v>7</v>
      </c>
      <c r="J529" s="19">
        <v>9</v>
      </c>
      <c r="K529" s="19">
        <v>7</v>
      </c>
      <c r="L529" s="18">
        <v>28</v>
      </c>
      <c r="M529" s="18">
        <v>28</v>
      </c>
      <c r="N529" s="19">
        <v>7</v>
      </c>
      <c r="O529" s="18">
        <v>25</v>
      </c>
      <c r="P529" s="18">
        <v>15</v>
      </c>
    </row>
    <row r="530" spans="1:16" ht="38.25" hidden="1" x14ac:dyDescent="0.25">
      <c r="A530" s="16" t="s">
        <v>135</v>
      </c>
      <c r="B530" s="17" t="s">
        <v>103</v>
      </c>
      <c r="C530" s="17" t="s">
        <v>141</v>
      </c>
      <c r="D530" s="16" t="s">
        <v>36</v>
      </c>
      <c r="E530" s="16" t="s">
        <v>105</v>
      </c>
      <c r="F530" s="18">
        <v>6</v>
      </c>
      <c r="G530" s="18">
        <v>6</v>
      </c>
      <c r="H530" s="18">
        <v>6</v>
      </c>
      <c r="I530" s="18">
        <v>6</v>
      </c>
      <c r="J530" s="19">
        <v>8</v>
      </c>
      <c r="K530" s="19">
        <v>6</v>
      </c>
      <c r="L530" s="18">
        <v>24</v>
      </c>
      <c r="M530" s="18">
        <v>24</v>
      </c>
      <c r="N530" s="19">
        <v>6</v>
      </c>
      <c r="O530" s="18">
        <v>24</v>
      </c>
      <c r="P530" s="18">
        <v>24</v>
      </c>
    </row>
    <row r="531" spans="1:16" ht="38.25" hidden="1" x14ac:dyDescent="0.25">
      <c r="A531" s="16" t="s">
        <v>135</v>
      </c>
      <c r="B531" s="17" t="s">
        <v>103</v>
      </c>
      <c r="C531" s="17" t="s">
        <v>141</v>
      </c>
      <c r="D531" s="16" t="s">
        <v>36</v>
      </c>
      <c r="E531" s="16" t="s">
        <v>129</v>
      </c>
      <c r="F531" s="18">
        <v>0</v>
      </c>
      <c r="G531" s="18">
        <v>15</v>
      </c>
      <c r="H531" s="18">
        <v>0</v>
      </c>
      <c r="I531" s="18">
        <v>0</v>
      </c>
      <c r="J531" s="19">
        <v>15</v>
      </c>
      <c r="K531" s="19">
        <v>0</v>
      </c>
      <c r="L531" s="18">
        <v>15</v>
      </c>
      <c r="M531" s="18">
        <v>15</v>
      </c>
      <c r="N531" s="19">
        <v>0</v>
      </c>
      <c r="O531" s="18">
        <v>15</v>
      </c>
      <c r="P531" s="18">
        <v>15</v>
      </c>
    </row>
    <row r="532" spans="1:16" ht="38.25" hidden="1" x14ac:dyDescent="0.25">
      <c r="A532" s="16" t="s">
        <v>135</v>
      </c>
      <c r="B532" s="17" t="s">
        <v>103</v>
      </c>
      <c r="C532" s="17" t="s">
        <v>141</v>
      </c>
      <c r="D532" s="16" t="s">
        <v>36</v>
      </c>
      <c r="E532" s="16" t="s">
        <v>76</v>
      </c>
      <c r="F532" s="18">
        <v>15</v>
      </c>
      <c r="G532" s="18">
        <v>3</v>
      </c>
      <c r="H532" s="18">
        <v>18</v>
      </c>
      <c r="I532" s="18">
        <v>15</v>
      </c>
      <c r="J532" s="19">
        <v>18</v>
      </c>
      <c r="K532" s="19">
        <v>15</v>
      </c>
      <c r="L532" s="18">
        <v>51</v>
      </c>
      <c r="M532" s="18">
        <v>51</v>
      </c>
      <c r="N532" s="19">
        <v>15</v>
      </c>
      <c r="O532" s="18">
        <v>44</v>
      </c>
      <c r="P532" s="18">
        <v>36</v>
      </c>
    </row>
    <row r="533" spans="1:16" ht="38.25" hidden="1" x14ac:dyDescent="0.25">
      <c r="A533" s="16" t="s">
        <v>135</v>
      </c>
      <c r="B533" s="17" t="s">
        <v>103</v>
      </c>
      <c r="C533" s="17" t="s">
        <v>141</v>
      </c>
      <c r="D533" s="16" t="s">
        <v>36</v>
      </c>
      <c r="E533" s="16" t="s">
        <v>78</v>
      </c>
      <c r="F533" s="18">
        <v>3</v>
      </c>
      <c r="G533" s="18">
        <v>0</v>
      </c>
      <c r="H533" s="18">
        <v>0</v>
      </c>
      <c r="I533" s="18">
        <v>3</v>
      </c>
      <c r="J533" s="19">
        <v>3</v>
      </c>
      <c r="K533" s="19">
        <v>3</v>
      </c>
      <c r="L533" s="18">
        <v>6</v>
      </c>
      <c r="M533" s="18">
        <v>6</v>
      </c>
      <c r="N533" s="19">
        <v>3</v>
      </c>
      <c r="O533" s="18">
        <v>4</v>
      </c>
      <c r="P533" s="18">
        <v>0</v>
      </c>
    </row>
    <row r="534" spans="1:16" ht="38.25" hidden="1" x14ac:dyDescent="0.25">
      <c r="A534" s="16" t="s">
        <v>135</v>
      </c>
      <c r="B534" s="17" t="s">
        <v>103</v>
      </c>
      <c r="C534" s="17" t="s">
        <v>141</v>
      </c>
      <c r="D534" s="16" t="s">
        <v>36</v>
      </c>
      <c r="E534" s="16" t="s">
        <v>80</v>
      </c>
      <c r="F534" s="18">
        <v>6</v>
      </c>
      <c r="G534" s="18">
        <v>6</v>
      </c>
      <c r="H534" s="18">
        <v>6</v>
      </c>
      <c r="I534" s="18">
        <v>6</v>
      </c>
      <c r="J534" s="19">
        <v>6</v>
      </c>
      <c r="K534" s="19">
        <v>6</v>
      </c>
      <c r="L534" s="18">
        <v>24</v>
      </c>
      <c r="M534" s="18">
        <v>24</v>
      </c>
      <c r="N534" s="19">
        <v>6</v>
      </c>
      <c r="O534" s="18">
        <v>22</v>
      </c>
      <c r="P534" s="18">
        <v>18</v>
      </c>
    </row>
    <row r="535" spans="1:16" ht="38.25" hidden="1" x14ac:dyDescent="0.25">
      <c r="A535" s="16" t="s">
        <v>135</v>
      </c>
      <c r="B535" s="17" t="s">
        <v>103</v>
      </c>
      <c r="C535" s="17" t="s">
        <v>141</v>
      </c>
      <c r="D535" s="16" t="s">
        <v>36</v>
      </c>
      <c r="E535" s="16" t="s">
        <v>106</v>
      </c>
      <c r="F535" s="18">
        <v>30</v>
      </c>
      <c r="G535" s="18">
        <v>6</v>
      </c>
      <c r="H535" s="18">
        <v>0</v>
      </c>
      <c r="I535" s="18">
        <v>7</v>
      </c>
      <c r="J535" s="19">
        <v>36</v>
      </c>
      <c r="K535" s="19">
        <v>30</v>
      </c>
      <c r="L535" s="18">
        <v>43</v>
      </c>
      <c r="M535" s="18">
        <v>43</v>
      </c>
      <c r="N535" s="19">
        <v>30</v>
      </c>
      <c r="O535" s="18">
        <v>39</v>
      </c>
      <c r="P535" s="18">
        <v>31</v>
      </c>
    </row>
    <row r="536" spans="1:16" ht="38.25" hidden="1" x14ac:dyDescent="0.25">
      <c r="A536" s="16" t="s">
        <v>135</v>
      </c>
      <c r="B536" s="17" t="s">
        <v>103</v>
      </c>
      <c r="C536" s="17" t="s">
        <v>141</v>
      </c>
      <c r="D536" s="16" t="s">
        <v>36</v>
      </c>
      <c r="E536" s="16" t="s">
        <v>81</v>
      </c>
      <c r="F536" s="18">
        <v>0</v>
      </c>
      <c r="G536" s="18">
        <v>70</v>
      </c>
      <c r="H536" s="18">
        <v>0</v>
      </c>
      <c r="I536" s="18">
        <v>0</v>
      </c>
      <c r="J536" s="19">
        <v>0</v>
      </c>
      <c r="K536" s="19">
        <v>0</v>
      </c>
      <c r="L536" s="18">
        <v>70</v>
      </c>
      <c r="M536" s="18">
        <v>70</v>
      </c>
      <c r="N536" s="19">
        <v>0</v>
      </c>
      <c r="O536" s="18">
        <v>67</v>
      </c>
      <c r="P536" s="18">
        <v>60</v>
      </c>
    </row>
    <row r="537" spans="1:16" ht="38.25" hidden="1" x14ac:dyDescent="0.25">
      <c r="A537" s="16" t="s">
        <v>135</v>
      </c>
      <c r="B537" s="17" t="s">
        <v>103</v>
      </c>
      <c r="C537" s="17" t="s">
        <v>141</v>
      </c>
      <c r="D537" s="16" t="s">
        <v>36</v>
      </c>
      <c r="E537" s="16" t="s">
        <v>97</v>
      </c>
      <c r="F537" s="18">
        <v>10</v>
      </c>
      <c r="G537" s="18">
        <v>10</v>
      </c>
      <c r="H537" s="18">
        <v>10</v>
      </c>
      <c r="I537" s="18">
        <v>10</v>
      </c>
      <c r="J537" s="19">
        <v>20</v>
      </c>
      <c r="K537" s="19">
        <v>10</v>
      </c>
      <c r="L537" s="18">
        <v>40</v>
      </c>
      <c r="M537" s="18">
        <v>40</v>
      </c>
      <c r="N537" s="19">
        <v>10</v>
      </c>
      <c r="O537" s="18">
        <v>40</v>
      </c>
      <c r="P537" s="18">
        <v>20</v>
      </c>
    </row>
    <row r="538" spans="1:16" ht="38.25" hidden="1" x14ac:dyDescent="0.25">
      <c r="A538" s="16" t="s">
        <v>135</v>
      </c>
      <c r="B538" s="17" t="s">
        <v>103</v>
      </c>
      <c r="C538" s="17" t="s">
        <v>141</v>
      </c>
      <c r="D538" s="16" t="s">
        <v>36</v>
      </c>
      <c r="E538" s="16" t="s">
        <v>83</v>
      </c>
      <c r="F538" s="18">
        <v>4</v>
      </c>
      <c r="G538" s="18">
        <v>73</v>
      </c>
      <c r="H538" s="18">
        <v>165</v>
      </c>
      <c r="I538" s="18">
        <v>4</v>
      </c>
      <c r="J538" s="19">
        <v>77</v>
      </c>
      <c r="K538" s="19">
        <v>4</v>
      </c>
      <c r="L538" s="18">
        <v>246</v>
      </c>
      <c r="M538" s="18">
        <v>246</v>
      </c>
      <c r="N538" s="19">
        <v>4</v>
      </c>
      <c r="O538" s="18">
        <v>246</v>
      </c>
      <c r="P538" s="18">
        <v>246</v>
      </c>
    </row>
    <row r="539" spans="1:16" ht="38.25" hidden="1" x14ac:dyDescent="0.25">
      <c r="A539" s="16" t="s">
        <v>135</v>
      </c>
      <c r="B539" s="17" t="s">
        <v>103</v>
      </c>
      <c r="C539" s="17" t="s">
        <v>141</v>
      </c>
      <c r="D539" s="16" t="s">
        <v>36</v>
      </c>
      <c r="E539" s="16" t="s">
        <v>122</v>
      </c>
      <c r="F539" s="18">
        <v>21</v>
      </c>
      <c r="G539" s="18">
        <v>21</v>
      </c>
      <c r="H539" s="18">
        <v>21</v>
      </c>
      <c r="I539" s="18">
        <v>21</v>
      </c>
      <c r="J539" s="19">
        <v>28</v>
      </c>
      <c r="K539" s="19">
        <v>21</v>
      </c>
      <c r="L539" s="18">
        <v>84</v>
      </c>
      <c r="M539" s="18">
        <v>84</v>
      </c>
      <c r="N539" s="19">
        <v>21</v>
      </c>
      <c r="O539" s="18">
        <v>84</v>
      </c>
      <c r="P539" s="18">
        <v>84</v>
      </c>
    </row>
    <row r="540" spans="1:16" ht="38.25" hidden="1" x14ac:dyDescent="0.25">
      <c r="A540" s="16" t="s">
        <v>135</v>
      </c>
      <c r="B540" s="17" t="s">
        <v>103</v>
      </c>
      <c r="C540" s="17" t="s">
        <v>141</v>
      </c>
      <c r="D540" s="16" t="s">
        <v>36</v>
      </c>
      <c r="E540" s="16" t="s">
        <v>85</v>
      </c>
      <c r="F540" s="18">
        <v>12</v>
      </c>
      <c r="G540" s="18">
        <v>0</v>
      </c>
      <c r="H540" s="18">
        <v>0</v>
      </c>
      <c r="I540" s="18">
        <v>5</v>
      </c>
      <c r="J540" s="19">
        <v>12</v>
      </c>
      <c r="K540" s="19">
        <v>12</v>
      </c>
      <c r="L540" s="18">
        <v>17</v>
      </c>
      <c r="M540" s="18">
        <v>17</v>
      </c>
      <c r="N540" s="19">
        <v>12</v>
      </c>
      <c r="O540" s="18">
        <v>14</v>
      </c>
      <c r="P540" s="18">
        <v>11</v>
      </c>
    </row>
    <row r="541" spans="1:16" ht="38.25" hidden="1" x14ac:dyDescent="0.25">
      <c r="A541" s="16" t="s">
        <v>135</v>
      </c>
      <c r="B541" s="17" t="s">
        <v>103</v>
      </c>
      <c r="C541" s="17" t="s">
        <v>141</v>
      </c>
      <c r="D541" s="16" t="s">
        <v>36</v>
      </c>
      <c r="E541" s="16" t="s">
        <v>86</v>
      </c>
      <c r="F541" s="18">
        <v>13</v>
      </c>
      <c r="G541" s="18">
        <v>12</v>
      </c>
      <c r="H541" s="18">
        <v>12</v>
      </c>
      <c r="I541" s="18">
        <v>12</v>
      </c>
      <c r="J541" s="19">
        <v>14</v>
      </c>
      <c r="K541" s="19">
        <v>8</v>
      </c>
      <c r="L541" s="18">
        <v>49</v>
      </c>
      <c r="M541" s="18">
        <v>49</v>
      </c>
      <c r="N541" s="19">
        <v>8</v>
      </c>
      <c r="O541" s="18">
        <v>44</v>
      </c>
      <c r="P541" s="18">
        <v>35</v>
      </c>
    </row>
    <row r="542" spans="1:16" ht="38.25" hidden="1" x14ac:dyDescent="0.25">
      <c r="A542" s="16" t="s">
        <v>135</v>
      </c>
      <c r="B542" s="17" t="s">
        <v>103</v>
      </c>
      <c r="C542" s="17" t="s">
        <v>142</v>
      </c>
      <c r="D542" s="16" t="s">
        <v>36</v>
      </c>
      <c r="E542" s="16" t="s">
        <v>58</v>
      </c>
      <c r="F542" s="18">
        <v>2718</v>
      </c>
      <c r="G542" s="18">
        <v>3397</v>
      </c>
      <c r="H542" s="18">
        <v>3397</v>
      </c>
      <c r="I542" s="18">
        <v>4247</v>
      </c>
      <c r="J542" s="19">
        <v>3555</v>
      </c>
      <c r="K542" s="19">
        <v>2610</v>
      </c>
      <c r="L542" s="18">
        <v>13759</v>
      </c>
      <c r="M542" s="18">
        <v>13759</v>
      </c>
      <c r="N542" s="19">
        <v>2610</v>
      </c>
      <c r="O542" s="18">
        <v>14400</v>
      </c>
      <c r="P542" s="18">
        <v>14796</v>
      </c>
    </row>
    <row r="543" spans="1:16" ht="38.25" hidden="1" x14ac:dyDescent="0.25">
      <c r="A543" s="16" t="s">
        <v>135</v>
      </c>
      <c r="B543" s="17" t="s">
        <v>103</v>
      </c>
      <c r="C543" s="17" t="s">
        <v>142</v>
      </c>
      <c r="D543" s="16" t="s">
        <v>36</v>
      </c>
      <c r="E543" s="16" t="s">
        <v>62</v>
      </c>
      <c r="F543" s="18">
        <v>684</v>
      </c>
      <c r="G543" s="18">
        <v>1026</v>
      </c>
      <c r="H543" s="18">
        <v>1026</v>
      </c>
      <c r="I543" s="18">
        <v>1419</v>
      </c>
      <c r="J543" s="19">
        <v>988</v>
      </c>
      <c r="K543" s="19">
        <v>670</v>
      </c>
      <c r="L543" s="18">
        <v>4155</v>
      </c>
      <c r="M543" s="18">
        <v>4155</v>
      </c>
      <c r="N543" s="19">
        <v>670</v>
      </c>
      <c r="O543" s="18">
        <v>4349</v>
      </c>
      <c r="P543" s="18">
        <v>4468</v>
      </c>
    </row>
    <row r="544" spans="1:16" ht="38.25" hidden="1" x14ac:dyDescent="0.25">
      <c r="A544" s="16" t="s">
        <v>135</v>
      </c>
      <c r="B544" s="17" t="s">
        <v>103</v>
      </c>
      <c r="C544" s="17" t="s">
        <v>142</v>
      </c>
      <c r="D544" s="16" t="s">
        <v>36</v>
      </c>
      <c r="E544" s="16" t="s">
        <v>64</v>
      </c>
      <c r="F544" s="18">
        <v>71</v>
      </c>
      <c r="G544" s="18">
        <v>57</v>
      </c>
      <c r="H544" s="18">
        <v>51</v>
      </c>
      <c r="I544" s="18">
        <v>60</v>
      </c>
      <c r="J544" s="19">
        <v>101</v>
      </c>
      <c r="K544" s="19">
        <v>71</v>
      </c>
      <c r="L544" s="18">
        <v>239</v>
      </c>
      <c r="M544" s="18">
        <v>239</v>
      </c>
      <c r="N544" s="19">
        <v>71</v>
      </c>
      <c r="O544" s="18">
        <v>215</v>
      </c>
      <c r="P544" s="18">
        <v>172</v>
      </c>
    </row>
    <row r="545" spans="1:16" ht="38.25" hidden="1" x14ac:dyDescent="0.25">
      <c r="A545" s="16" t="s">
        <v>135</v>
      </c>
      <c r="B545" s="17" t="s">
        <v>103</v>
      </c>
      <c r="C545" s="17" t="s">
        <v>142</v>
      </c>
      <c r="D545" s="16" t="s">
        <v>36</v>
      </c>
      <c r="E545" s="16" t="s">
        <v>69</v>
      </c>
      <c r="F545" s="18">
        <v>1740</v>
      </c>
      <c r="G545" s="18">
        <v>109</v>
      </c>
      <c r="H545" s="18">
        <v>73</v>
      </c>
      <c r="I545" s="18">
        <v>1705</v>
      </c>
      <c r="J545" s="19">
        <v>1652</v>
      </c>
      <c r="K545" s="19">
        <v>1402</v>
      </c>
      <c r="L545" s="18">
        <v>3627</v>
      </c>
      <c r="M545" s="18">
        <v>3627</v>
      </c>
      <c r="N545" s="19">
        <v>1402</v>
      </c>
      <c r="O545" s="18">
        <v>3627</v>
      </c>
      <c r="P545" s="18">
        <v>3627</v>
      </c>
    </row>
    <row r="546" spans="1:16" ht="38.25" hidden="1" x14ac:dyDescent="0.25">
      <c r="A546" s="16" t="s">
        <v>135</v>
      </c>
      <c r="B546" s="17" t="s">
        <v>103</v>
      </c>
      <c r="C546" s="17" t="s">
        <v>142</v>
      </c>
      <c r="D546" s="16" t="s">
        <v>36</v>
      </c>
      <c r="E546" s="16" t="s">
        <v>70</v>
      </c>
      <c r="F546" s="18">
        <v>783</v>
      </c>
      <c r="G546" s="18">
        <v>486</v>
      </c>
      <c r="H546" s="18">
        <v>594</v>
      </c>
      <c r="I546" s="18">
        <v>837</v>
      </c>
      <c r="J546" s="19">
        <v>914</v>
      </c>
      <c r="K546" s="19">
        <v>744</v>
      </c>
      <c r="L546" s="18">
        <v>2700</v>
      </c>
      <c r="M546" s="18">
        <v>2700</v>
      </c>
      <c r="N546" s="19">
        <v>744</v>
      </c>
      <c r="O546" s="18">
        <v>2700</v>
      </c>
      <c r="P546" s="18">
        <v>2700</v>
      </c>
    </row>
    <row r="547" spans="1:16" ht="38.25" hidden="1" x14ac:dyDescent="0.25">
      <c r="A547" s="16" t="s">
        <v>135</v>
      </c>
      <c r="B547" s="17" t="s">
        <v>103</v>
      </c>
      <c r="C547" s="17" t="s">
        <v>142</v>
      </c>
      <c r="D547" s="16" t="s">
        <v>36</v>
      </c>
      <c r="E547" s="16" t="s">
        <v>71</v>
      </c>
      <c r="F547" s="18">
        <v>17</v>
      </c>
      <c r="G547" s="18">
        <v>16</v>
      </c>
      <c r="H547" s="18">
        <v>18</v>
      </c>
      <c r="I547" s="18">
        <v>17</v>
      </c>
      <c r="J547" s="19">
        <v>25</v>
      </c>
      <c r="K547" s="19">
        <v>17</v>
      </c>
      <c r="L547" s="18">
        <v>68</v>
      </c>
      <c r="M547" s="18">
        <v>68</v>
      </c>
      <c r="N547" s="19">
        <v>17</v>
      </c>
      <c r="O547" s="18">
        <v>68</v>
      </c>
      <c r="P547" s="18">
        <v>68</v>
      </c>
    </row>
    <row r="548" spans="1:16" ht="38.25" hidden="1" x14ac:dyDescent="0.25">
      <c r="A548" s="16" t="s">
        <v>135</v>
      </c>
      <c r="B548" s="17" t="s">
        <v>103</v>
      </c>
      <c r="C548" s="17" t="s">
        <v>142</v>
      </c>
      <c r="D548" s="16" t="s">
        <v>36</v>
      </c>
      <c r="E548" s="16" t="s">
        <v>72</v>
      </c>
      <c r="F548" s="18">
        <v>9</v>
      </c>
      <c r="G548" s="18">
        <v>7</v>
      </c>
      <c r="H548" s="18">
        <v>9</v>
      </c>
      <c r="I548" s="18">
        <v>9</v>
      </c>
      <c r="J548" s="19">
        <v>13</v>
      </c>
      <c r="K548" s="19">
        <v>9</v>
      </c>
      <c r="L548" s="18">
        <v>34</v>
      </c>
      <c r="M548" s="18">
        <v>34</v>
      </c>
      <c r="N548" s="19">
        <v>9</v>
      </c>
      <c r="O548" s="18">
        <v>34</v>
      </c>
      <c r="P548" s="18">
        <v>34</v>
      </c>
    </row>
    <row r="549" spans="1:16" ht="38.25" hidden="1" x14ac:dyDescent="0.25">
      <c r="A549" s="16" t="s">
        <v>135</v>
      </c>
      <c r="B549" s="17" t="s">
        <v>103</v>
      </c>
      <c r="C549" s="17" t="s">
        <v>142</v>
      </c>
      <c r="D549" s="16" t="s">
        <v>36</v>
      </c>
      <c r="E549" s="16" t="s">
        <v>76</v>
      </c>
      <c r="F549" s="18">
        <v>0</v>
      </c>
      <c r="G549" s="18">
        <v>0</v>
      </c>
      <c r="H549" s="18">
        <v>426</v>
      </c>
      <c r="I549" s="18">
        <v>0</v>
      </c>
      <c r="J549" s="19">
        <v>0</v>
      </c>
      <c r="K549" s="19">
        <v>0</v>
      </c>
      <c r="L549" s="18">
        <v>426</v>
      </c>
      <c r="M549" s="18">
        <v>426</v>
      </c>
      <c r="N549" s="19">
        <v>0</v>
      </c>
      <c r="O549" s="18">
        <v>368</v>
      </c>
      <c r="P549" s="18">
        <v>287</v>
      </c>
    </row>
    <row r="550" spans="1:16" ht="38.25" hidden="1" x14ac:dyDescent="0.25">
      <c r="A550" s="16" t="s">
        <v>135</v>
      </c>
      <c r="B550" s="17" t="s">
        <v>103</v>
      </c>
      <c r="C550" s="17" t="s">
        <v>142</v>
      </c>
      <c r="D550" s="16" t="s">
        <v>36</v>
      </c>
      <c r="E550" s="16" t="s">
        <v>79</v>
      </c>
      <c r="F550" s="18">
        <v>0</v>
      </c>
      <c r="G550" s="18">
        <v>0</v>
      </c>
      <c r="H550" s="18">
        <v>90</v>
      </c>
      <c r="I550" s="18">
        <v>0</v>
      </c>
      <c r="J550" s="19">
        <v>0</v>
      </c>
      <c r="K550" s="19">
        <v>0</v>
      </c>
      <c r="L550" s="18">
        <v>90</v>
      </c>
      <c r="M550" s="18">
        <v>90</v>
      </c>
      <c r="N550" s="19">
        <v>0</v>
      </c>
      <c r="O550" s="18">
        <v>63</v>
      </c>
      <c r="P550" s="18">
        <v>44</v>
      </c>
    </row>
    <row r="551" spans="1:16" ht="38.25" hidden="1" x14ac:dyDescent="0.25">
      <c r="A551" s="16" t="s">
        <v>135</v>
      </c>
      <c r="B551" s="17" t="s">
        <v>103</v>
      </c>
      <c r="C551" s="17" t="s">
        <v>142</v>
      </c>
      <c r="D551" s="16" t="s">
        <v>36</v>
      </c>
      <c r="E551" s="16" t="s">
        <v>80</v>
      </c>
      <c r="F551" s="18">
        <v>42</v>
      </c>
      <c r="G551" s="18">
        <v>32</v>
      </c>
      <c r="H551" s="18">
        <v>42</v>
      </c>
      <c r="I551" s="18">
        <v>32</v>
      </c>
      <c r="J551" s="19">
        <v>58</v>
      </c>
      <c r="K551" s="19">
        <v>42</v>
      </c>
      <c r="L551" s="18">
        <v>148</v>
      </c>
      <c r="M551" s="18">
        <v>148</v>
      </c>
      <c r="N551" s="19">
        <v>42</v>
      </c>
      <c r="O551" s="18">
        <v>128</v>
      </c>
      <c r="P551" s="18">
        <v>101</v>
      </c>
    </row>
    <row r="552" spans="1:16" ht="38.25" hidden="1" x14ac:dyDescent="0.25">
      <c r="A552" s="16" t="s">
        <v>135</v>
      </c>
      <c r="B552" s="17" t="s">
        <v>103</v>
      </c>
      <c r="C552" s="17" t="s">
        <v>142</v>
      </c>
      <c r="D552" s="16" t="s">
        <v>36</v>
      </c>
      <c r="E552" s="16" t="s">
        <v>120</v>
      </c>
      <c r="F552" s="18">
        <v>54</v>
      </c>
      <c r="G552" s="18">
        <v>54</v>
      </c>
      <c r="H552" s="18">
        <v>54</v>
      </c>
      <c r="I552" s="18">
        <v>54</v>
      </c>
      <c r="J552" s="19">
        <v>72</v>
      </c>
      <c r="K552" s="19">
        <v>54</v>
      </c>
      <c r="L552" s="18">
        <v>216</v>
      </c>
      <c r="M552" s="18">
        <v>216</v>
      </c>
      <c r="N552" s="19">
        <v>54</v>
      </c>
      <c r="O552" s="18">
        <v>216</v>
      </c>
      <c r="P552" s="18">
        <v>216</v>
      </c>
    </row>
    <row r="553" spans="1:16" ht="38.25" hidden="1" x14ac:dyDescent="0.25">
      <c r="A553" s="16" t="s">
        <v>135</v>
      </c>
      <c r="B553" s="17" t="s">
        <v>103</v>
      </c>
      <c r="C553" s="17" t="s">
        <v>142</v>
      </c>
      <c r="D553" s="16" t="s">
        <v>36</v>
      </c>
      <c r="E553" s="16" t="s">
        <v>106</v>
      </c>
      <c r="F553" s="18">
        <v>190</v>
      </c>
      <c r="G553" s="18">
        <v>150</v>
      </c>
      <c r="H553" s="18">
        <v>166</v>
      </c>
      <c r="I553" s="18">
        <v>150</v>
      </c>
      <c r="J553" s="19">
        <v>260</v>
      </c>
      <c r="K553" s="19">
        <v>190</v>
      </c>
      <c r="L553" s="18">
        <v>656</v>
      </c>
      <c r="M553" s="18">
        <v>656</v>
      </c>
      <c r="N553" s="19">
        <v>190</v>
      </c>
      <c r="O553" s="18">
        <v>590</v>
      </c>
      <c r="P553" s="18">
        <v>472</v>
      </c>
    </row>
    <row r="554" spans="1:16" ht="38.25" hidden="1" x14ac:dyDescent="0.25">
      <c r="A554" s="16" t="s">
        <v>135</v>
      </c>
      <c r="B554" s="17" t="s">
        <v>103</v>
      </c>
      <c r="C554" s="17" t="s">
        <v>142</v>
      </c>
      <c r="D554" s="16" t="s">
        <v>36</v>
      </c>
      <c r="E554" s="16" t="s">
        <v>83</v>
      </c>
      <c r="F554" s="18">
        <v>122</v>
      </c>
      <c r="G554" s="18">
        <v>165</v>
      </c>
      <c r="H554" s="18">
        <v>165</v>
      </c>
      <c r="I554" s="18">
        <v>215</v>
      </c>
      <c r="J554" s="19">
        <v>182</v>
      </c>
      <c r="K554" s="19">
        <v>122</v>
      </c>
      <c r="L554" s="18">
        <v>667</v>
      </c>
      <c r="M554" s="18">
        <v>667</v>
      </c>
      <c r="N554" s="19">
        <v>122</v>
      </c>
      <c r="O554" s="18">
        <v>667</v>
      </c>
      <c r="P554" s="18">
        <v>667</v>
      </c>
    </row>
    <row r="555" spans="1:16" ht="38.25" hidden="1" x14ac:dyDescent="0.25">
      <c r="A555" s="16" t="s">
        <v>135</v>
      </c>
      <c r="B555" s="17" t="s">
        <v>103</v>
      </c>
      <c r="C555" s="17" t="s">
        <v>142</v>
      </c>
      <c r="D555" s="16" t="s">
        <v>36</v>
      </c>
      <c r="E555" s="16" t="s">
        <v>85</v>
      </c>
      <c r="F555" s="18">
        <v>19</v>
      </c>
      <c r="G555" s="18">
        <v>10</v>
      </c>
      <c r="H555" s="18">
        <v>10</v>
      </c>
      <c r="I555" s="18">
        <v>17</v>
      </c>
      <c r="J555" s="19">
        <v>29</v>
      </c>
      <c r="K555" s="19">
        <v>19</v>
      </c>
      <c r="L555" s="18">
        <v>56</v>
      </c>
      <c r="M555" s="18">
        <v>56</v>
      </c>
      <c r="N555" s="19">
        <v>19</v>
      </c>
      <c r="O555" s="18">
        <v>55</v>
      </c>
      <c r="P555" s="18">
        <v>41</v>
      </c>
    </row>
    <row r="556" spans="1:16" ht="38.25" hidden="1" x14ac:dyDescent="0.25">
      <c r="A556" s="16" t="s">
        <v>135</v>
      </c>
      <c r="B556" s="17" t="s">
        <v>103</v>
      </c>
      <c r="C556" s="17" t="s">
        <v>142</v>
      </c>
      <c r="D556" s="16" t="s">
        <v>36</v>
      </c>
      <c r="E556" s="16" t="s">
        <v>86</v>
      </c>
      <c r="F556" s="18">
        <v>33</v>
      </c>
      <c r="G556" s="18">
        <v>0</v>
      </c>
      <c r="H556" s="18">
        <v>0</v>
      </c>
      <c r="I556" s="18">
        <v>0</v>
      </c>
      <c r="J556" s="19">
        <v>33</v>
      </c>
      <c r="K556" s="19">
        <v>33</v>
      </c>
      <c r="L556" s="18">
        <v>33</v>
      </c>
      <c r="M556" s="18">
        <v>33</v>
      </c>
      <c r="N556" s="19">
        <v>33</v>
      </c>
      <c r="O556" s="18">
        <v>30</v>
      </c>
      <c r="P556" s="18">
        <v>24</v>
      </c>
    </row>
    <row r="557" spans="1:16" ht="38.25" hidden="1" x14ac:dyDescent="0.25">
      <c r="A557" s="16" t="s">
        <v>135</v>
      </c>
      <c r="B557" s="17" t="s">
        <v>103</v>
      </c>
      <c r="C557" s="17" t="s">
        <v>142</v>
      </c>
      <c r="D557" s="16" t="s">
        <v>36</v>
      </c>
      <c r="E557" s="16" t="s">
        <v>92</v>
      </c>
      <c r="F557" s="18">
        <v>60</v>
      </c>
      <c r="G557" s="18">
        <v>20</v>
      </c>
      <c r="H557" s="18">
        <v>62</v>
      </c>
      <c r="I557" s="18">
        <v>60</v>
      </c>
      <c r="J557" s="19">
        <v>0</v>
      </c>
      <c r="K557" s="19">
        <v>0</v>
      </c>
      <c r="L557" s="18">
        <v>202</v>
      </c>
      <c r="M557" s="18">
        <v>202</v>
      </c>
      <c r="N557" s="19">
        <v>0</v>
      </c>
      <c r="O557" s="18">
        <v>162</v>
      </c>
      <c r="P557" s="18">
        <v>122</v>
      </c>
    </row>
    <row r="558" spans="1:16" ht="38.25" hidden="1" x14ac:dyDescent="0.25">
      <c r="A558" s="16" t="s">
        <v>135</v>
      </c>
      <c r="B558" s="17" t="s">
        <v>103</v>
      </c>
      <c r="C558" s="17" t="s">
        <v>142</v>
      </c>
      <c r="D558" s="16" t="s">
        <v>36</v>
      </c>
      <c r="E558" s="16" t="s">
        <v>93</v>
      </c>
      <c r="F558" s="18">
        <v>99</v>
      </c>
      <c r="G558" s="18">
        <v>55</v>
      </c>
      <c r="H558" s="18">
        <v>73</v>
      </c>
      <c r="I558" s="18">
        <v>99</v>
      </c>
      <c r="J558" s="19">
        <v>81</v>
      </c>
      <c r="K558" s="19">
        <v>81</v>
      </c>
      <c r="L558" s="18">
        <v>326</v>
      </c>
      <c r="M558" s="18">
        <v>326</v>
      </c>
      <c r="N558" s="19">
        <v>81</v>
      </c>
      <c r="O558" s="18">
        <v>293</v>
      </c>
      <c r="P558" s="18">
        <v>234</v>
      </c>
    </row>
    <row r="559" spans="1:16" ht="38.25" hidden="1" x14ac:dyDescent="0.25">
      <c r="A559" s="16" t="s">
        <v>135</v>
      </c>
      <c r="B559" s="17" t="s">
        <v>103</v>
      </c>
      <c r="C559" s="17" t="s">
        <v>142</v>
      </c>
      <c r="D559" s="16" t="s">
        <v>36</v>
      </c>
      <c r="E559" s="16" t="s">
        <v>101</v>
      </c>
      <c r="F559" s="18">
        <v>81</v>
      </c>
      <c r="G559" s="18">
        <v>45</v>
      </c>
      <c r="H559" s="18">
        <v>59</v>
      </c>
      <c r="I559" s="18">
        <v>81</v>
      </c>
      <c r="J559" s="19">
        <v>60</v>
      </c>
      <c r="K559" s="19">
        <v>60</v>
      </c>
      <c r="L559" s="18">
        <v>266</v>
      </c>
      <c r="M559" s="18">
        <v>266</v>
      </c>
      <c r="N559" s="19">
        <v>60</v>
      </c>
      <c r="O559" s="18">
        <v>240</v>
      </c>
      <c r="P559" s="18">
        <v>192</v>
      </c>
    </row>
    <row r="560" spans="1:16" ht="25.5" hidden="1" x14ac:dyDescent="0.25">
      <c r="A560" s="16" t="s">
        <v>135</v>
      </c>
      <c r="B560" s="17" t="s">
        <v>108</v>
      </c>
      <c r="C560" s="17" t="s">
        <v>141</v>
      </c>
      <c r="D560" s="16" t="s">
        <v>88</v>
      </c>
      <c r="E560" s="16" t="s">
        <v>89</v>
      </c>
      <c r="F560" s="18">
        <v>5</v>
      </c>
      <c r="G560" s="18">
        <v>5</v>
      </c>
      <c r="H560" s="18">
        <v>5</v>
      </c>
      <c r="I560" s="18">
        <v>5</v>
      </c>
      <c r="J560" s="19">
        <v>5</v>
      </c>
      <c r="K560" s="19">
        <v>5</v>
      </c>
      <c r="L560" s="18">
        <v>20</v>
      </c>
      <c r="M560" s="18">
        <v>20</v>
      </c>
      <c r="N560" s="19">
        <v>5</v>
      </c>
      <c r="O560" s="18">
        <v>20</v>
      </c>
      <c r="P560" s="18">
        <v>20</v>
      </c>
    </row>
    <row r="561" spans="1:16" ht="25.5" hidden="1" x14ac:dyDescent="0.25">
      <c r="A561" s="16" t="s">
        <v>135</v>
      </c>
      <c r="B561" s="17" t="s">
        <v>108</v>
      </c>
      <c r="C561" s="17" t="s">
        <v>141</v>
      </c>
      <c r="D561" s="16" t="s">
        <v>88</v>
      </c>
      <c r="E561" s="16" t="s">
        <v>109</v>
      </c>
      <c r="F561" s="18">
        <v>42</v>
      </c>
      <c r="G561" s="18">
        <v>42</v>
      </c>
      <c r="H561" s="18">
        <v>42</v>
      </c>
      <c r="I561" s="18">
        <v>42</v>
      </c>
      <c r="J561" s="19">
        <v>42</v>
      </c>
      <c r="K561" s="19">
        <v>42</v>
      </c>
      <c r="L561" s="18">
        <v>168</v>
      </c>
      <c r="M561" s="18">
        <v>168</v>
      </c>
      <c r="N561" s="19">
        <v>42</v>
      </c>
      <c r="O561" s="18">
        <v>168</v>
      </c>
      <c r="P561" s="18">
        <v>168</v>
      </c>
    </row>
    <row r="562" spans="1:16" ht="25.5" hidden="1" x14ac:dyDescent="0.25">
      <c r="A562" s="16" t="s">
        <v>135</v>
      </c>
      <c r="B562" s="17" t="s">
        <v>108</v>
      </c>
      <c r="C562" s="17" t="s">
        <v>141</v>
      </c>
      <c r="D562" s="16" t="s">
        <v>88</v>
      </c>
      <c r="E562" s="16" t="s">
        <v>90</v>
      </c>
      <c r="F562" s="18">
        <v>126</v>
      </c>
      <c r="G562" s="18">
        <v>126</v>
      </c>
      <c r="H562" s="18">
        <v>126</v>
      </c>
      <c r="I562" s="18">
        <v>126</v>
      </c>
      <c r="J562" s="19">
        <v>126</v>
      </c>
      <c r="K562" s="19">
        <v>126</v>
      </c>
      <c r="L562" s="18">
        <v>504</v>
      </c>
      <c r="M562" s="18">
        <v>504</v>
      </c>
      <c r="N562" s="19">
        <v>126</v>
      </c>
      <c r="O562" s="18">
        <v>504</v>
      </c>
      <c r="P562" s="18">
        <v>504</v>
      </c>
    </row>
    <row r="563" spans="1:16" ht="25.5" hidden="1" x14ac:dyDescent="0.25">
      <c r="A563" s="16" t="s">
        <v>135</v>
      </c>
      <c r="B563" s="17" t="s">
        <v>108</v>
      </c>
      <c r="C563" s="17" t="s">
        <v>141</v>
      </c>
      <c r="D563" s="16" t="s">
        <v>88</v>
      </c>
      <c r="E563" s="16" t="s">
        <v>91</v>
      </c>
      <c r="F563" s="18">
        <v>2</v>
      </c>
      <c r="G563" s="18">
        <v>2</v>
      </c>
      <c r="H563" s="18">
        <v>2</v>
      </c>
      <c r="I563" s="18">
        <v>2</v>
      </c>
      <c r="J563" s="19">
        <v>2</v>
      </c>
      <c r="K563" s="19">
        <v>2</v>
      </c>
      <c r="L563" s="18">
        <v>8</v>
      </c>
      <c r="M563" s="18">
        <v>8</v>
      </c>
      <c r="N563" s="19">
        <v>2</v>
      </c>
      <c r="O563" s="18">
        <v>8</v>
      </c>
      <c r="P563" s="18">
        <v>8</v>
      </c>
    </row>
    <row r="564" spans="1:16" ht="25.5" hidden="1" x14ac:dyDescent="0.25">
      <c r="A564" s="16" t="s">
        <v>135</v>
      </c>
      <c r="B564" s="17" t="s">
        <v>108</v>
      </c>
      <c r="C564" s="17" t="s">
        <v>142</v>
      </c>
      <c r="D564" s="16" t="s">
        <v>88</v>
      </c>
      <c r="E564" s="16" t="s">
        <v>89</v>
      </c>
      <c r="F564" s="18">
        <v>46</v>
      </c>
      <c r="G564" s="18">
        <v>46</v>
      </c>
      <c r="H564" s="18">
        <v>46</v>
      </c>
      <c r="I564" s="18">
        <v>46</v>
      </c>
      <c r="J564" s="19">
        <v>46</v>
      </c>
      <c r="K564" s="19">
        <v>46</v>
      </c>
      <c r="L564" s="18">
        <v>184</v>
      </c>
      <c r="M564" s="18">
        <v>184</v>
      </c>
      <c r="N564" s="19">
        <v>46</v>
      </c>
      <c r="O564" s="18">
        <v>184</v>
      </c>
      <c r="P564" s="18">
        <v>184</v>
      </c>
    </row>
    <row r="565" spans="1:16" ht="25.5" hidden="1" x14ac:dyDescent="0.25">
      <c r="A565" s="16" t="s">
        <v>135</v>
      </c>
      <c r="B565" s="17" t="s">
        <v>108</v>
      </c>
      <c r="C565" s="17" t="s">
        <v>142</v>
      </c>
      <c r="D565" s="16" t="s">
        <v>88</v>
      </c>
      <c r="E565" s="16" t="s">
        <v>109</v>
      </c>
      <c r="F565" s="18">
        <v>209</v>
      </c>
      <c r="G565" s="18">
        <v>208</v>
      </c>
      <c r="H565" s="18">
        <v>208</v>
      </c>
      <c r="I565" s="18">
        <v>208</v>
      </c>
      <c r="J565" s="19">
        <v>209</v>
      </c>
      <c r="K565" s="19">
        <v>209</v>
      </c>
      <c r="L565" s="18">
        <v>833</v>
      </c>
      <c r="M565" s="18">
        <v>833</v>
      </c>
      <c r="N565" s="19">
        <v>209</v>
      </c>
      <c r="O565" s="18">
        <v>833</v>
      </c>
      <c r="P565" s="18">
        <v>833</v>
      </c>
    </row>
    <row r="566" spans="1:16" ht="25.5" hidden="1" x14ac:dyDescent="0.25">
      <c r="A566" s="16" t="s">
        <v>135</v>
      </c>
      <c r="B566" s="17" t="s">
        <v>108</v>
      </c>
      <c r="C566" s="17" t="s">
        <v>142</v>
      </c>
      <c r="D566" s="16" t="s">
        <v>88</v>
      </c>
      <c r="E566" s="16" t="s">
        <v>90</v>
      </c>
      <c r="F566" s="18">
        <v>683</v>
      </c>
      <c r="G566" s="18">
        <v>683</v>
      </c>
      <c r="H566" s="18">
        <v>683</v>
      </c>
      <c r="I566" s="18">
        <v>683</v>
      </c>
      <c r="J566" s="19">
        <v>683</v>
      </c>
      <c r="K566" s="19">
        <v>683</v>
      </c>
      <c r="L566" s="18">
        <v>2732</v>
      </c>
      <c r="M566" s="18">
        <v>2732</v>
      </c>
      <c r="N566" s="19">
        <v>683</v>
      </c>
      <c r="O566" s="18">
        <v>2732</v>
      </c>
      <c r="P566" s="18">
        <v>2732</v>
      </c>
    </row>
    <row r="567" spans="1:16" ht="25.5" hidden="1" x14ac:dyDescent="0.25">
      <c r="A567" s="16" t="s">
        <v>135</v>
      </c>
      <c r="B567" s="17" t="s">
        <v>108</v>
      </c>
      <c r="C567" s="17" t="s">
        <v>142</v>
      </c>
      <c r="D567" s="16" t="s">
        <v>88</v>
      </c>
      <c r="E567" s="16" t="s">
        <v>91</v>
      </c>
      <c r="F567" s="18">
        <v>7</v>
      </c>
      <c r="G567" s="18">
        <v>6</v>
      </c>
      <c r="H567" s="18">
        <v>6</v>
      </c>
      <c r="I567" s="18">
        <v>6</v>
      </c>
      <c r="J567" s="19">
        <v>7</v>
      </c>
      <c r="K567" s="19">
        <v>7</v>
      </c>
      <c r="L567" s="18">
        <v>25</v>
      </c>
      <c r="M567" s="18">
        <v>25</v>
      </c>
      <c r="N567" s="19">
        <v>7</v>
      </c>
      <c r="O567" s="18">
        <v>25</v>
      </c>
      <c r="P567" s="18">
        <v>25</v>
      </c>
    </row>
    <row r="568" spans="1:16" ht="25.5" hidden="1" x14ac:dyDescent="0.25">
      <c r="A568" s="16" t="s">
        <v>135</v>
      </c>
      <c r="B568" s="17" t="s">
        <v>108</v>
      </c>
      <c r="C568" s="17" t="s">
        <v>137</v>
      </c>
      <c r="D568" s="16" t="s">
        <v>88</v>
      </c>
      <c r="E568" s="16" t="s">
        <v>89</v>
      </c>
      <c r="F568" s="18">
        <v>37</v>
      </c>
      <c r="G568" s="18">
        <v>36</v>
      </c>
      <c r="H568" s="18">
        <v>36</v>
      </c>
      <c r="I568" s="18">
        <v>36</v>
      </c>
      <c r="J568" s="19">
        <v>37</v>
      </c>
      <c r="K568" s="19">
        <v>37</v>
      </c>
      <c r="L568" s="18">
        <v>145</v>
      </c>
      <c r="M568" s="18">
        <v>145</v>
      </c>
      <c r="N568" s="19">
        <v>37</v>
      </c>
      <c r="O568" s="18">
        <v>145</v>
      </c>
      <c r="P568" s="18">
        <v>145</v>
      </c>
    </row>
    <row r="569" spans="1:16" ht="25.5" hidden="1" x14ac:dyDescent="0.25">
      <c r="A569" s="16" t="s">
        <v>135</v>
      </c>
      <c r="B569" s="17" t="s">
        <v>108</v>
      </c>
      <c r="C569" s="17" t="s">
        <v>137</v>
      </c>
      <c r="D569" s="16" t="s">
        <v>88</v>
      </c>
      <c r="E569" s="16" t="s">
        <v>109</v>
      </c>
      <c r="F569" s="18">
        <v>34</v>
      </c>
      <c r="G569" s="18">
        <v>34</v>
      </c>
      <c r="H569" s="18">
        <v>34</v>
      </c>
      <c r="I569" s="18">
        <v>34</v>
      </c>
      <c r="J569" s="19">
        <v>34</v>
      </c>
      <c r="K569" s="19">
        <v>34</v>
      </c>
      <c r="L569" s="18">
        <v>136</v>
      </c>
      <c r="M569" s="18">
        <v>136</v>
      </c>
      <c r="N569" s="19">
        <v>34</v>
      </c>
      <c r="O569" s="18">
        <v>136</v>
      </c>
      <c r="P569" s="18">
        <v>136</v>
      </c>
    </row>
    <row r="570" spans="1:16" ht="25.5" hidden="1" x14ac:dyDescent="0.25">
      <c r="A570" s="16" t="s">
        <v>135</v>
      </c>
      <c r="B570" s="17" t="s">
        <v>108</v>
      </c>
      <c r="C570" s="17" t="s">
        <v>137</v>
      </c>
      <c r="D570" s="16" t="s">
        <v>88</v>
      </c>
      <c r="E570" s="16" t="s">
        <v>90</v>
      </c>
      <c r="F570" s="18">
        <v>419</v>
      </c>
      <c r="G570" s="18">
        <v>419</v>
      </c>
      <c r="H570" s="18">
        <v>419</v>
      </c>
      <c r="I570" s="18">
        <v>420</v>
      </c>
      <c r="J570" s="19">
        <v>419</v>
      </c>
      <c r="K570" s="19">
        <v>419</v>
      </c>
      <c r="L570" s="18">
        <v>1677</v>
      </c>
      <c r="M570" s="18">
        <v>1677</v>
      </c>
      <c r="N570" s="19">
        <v>419</v>
      </c>
      <c r="O570" s="18">
        <v>1677</v>
      </c>
      <c r="P570" s="18">
        <v>1677</v>
      </c>
    </row>
    <row r="571" spans="1:16" hidden="1" x14ac:dyDescent="0.25">
      <c r="A571" s="11" t="s">
        <v>143</v>
      </c>
      <c r="B571" s="12"/>
      <c r="C571" s="12"/>
      <c r="D571" s="13"/>
      <c r="E571" s="13"/>
      <c r="F571" s="14">
        <v>668</v>
      </c>
      <c r="G571" s="14">
        <v>258</v>
      </c>
      <c r="H571" s="14">
        <v>32</v>
      </c>
      <c r="I571" s="14">
        <v>146</v>
      </c>
      <c r="J571" s="15">
        <v>0</v>
      </c>
      <c r="K571" s="15">
        <v>0</v>
      </c>
      <c r="L571" s="14">
        <v>1104</v>
      </c>
      <c r="M571" s="14">
        <v>1104</v>
      </c>
      <c r="N571" s="15">
        <v>0</v>
      </c>
      <c r="O571" s="14">
        <v>2734</v>
      </c>
      <c r="P571" s="14">
        <v>704</v>
      </c>
    </row>
    <row r="572" spans="1:16" ht="25.5" hidden="1" x14ac:dyDescent="0.25">
      <c r="A572" s="16" t="s">
        <v>143</v>
      </c>
      <c r="B572" s="17" t="s">
        <v>136</v>
      </c>
      <c r="C572" s="17" t="s">
        <v>137</v>
      </c>
      <c r="D572" s="16" t="s">
        <v>36</v>
      </c>
      <c r="E572" s="16" t="s">
        <v>29</v>
      </c>
      <c r="F572" s="18">
        <v>0</v>
      </c>
      <c r="G572" s="18">
        <v>200</v>
      </c>
      <c r="H572" s="18">
        <v>0</v>
      </c>
      <c r="I572" s="18">
        <v>0</v>
      </c>
      <c r="J572" s="19">
        <v>0</v>
      </c>
      <c r="K572" s="19">
        <v>0</v>
      </c>
      <c r="L572" s="18">
        <v>200</v>
      </c>
      <c r="M572" s="18">
        <v>200</v>
      </c>
      <c r="N572" s="19">
        <v>0</v>
      </c>
      <c r="O572" s="18">
        <v>1200</v>
      </c>
      <c r="P572" s="18">
        <v>0</v>
      </c>
    </row>
    <row r="573" spans="1:16" ht="25.5" hidden="1" x14ac:dyDescent="0.25">
      <c r="A573" s="16" t="s">
        <v>143</v>
      </c>
      <c r="B573" s="17" t="s">
        <v>34</v>
      </c>
      <c r="C573" s="17" t="s">
        <v>141</v>
      </c>
      <c r="D573" s="16" t="s">
        <v>36</v>
      </c>
      <c r="E573" s="16" t="s">
        <v>29</v>
      </c>
      <c r="F573" s="18">
        <v>84</v>
      </c>
      <c r="G573" s="18">
        <v>0</v>
      </c>
      <c r="H573" s="18">
        <v>0</v>
      </c>
      <c r="I573" s="18">
        <v>0</v>
      </c>
      <c r="J573" s="19">
        <v>0</v>
      </c>
      <c r="K573" s="19">
        <v>0</v>
      </c>
      <c r="L573" s="18">
        <v>84</v>
      </c>
      <c r="M573" s="18">
        <v>84</v>
      </c>
      <c r="N573" s="19">
        <v>0</v>
      </c>
      <c r="O573" s="18">
        <v>1084</v>
      </c>
      <c r="P573" s="18">
        <v>84</v>
      </c>
    </row>
    <row r="574" spans="1:16" ht="25.5" hidden="1" x14ac:dyDescent="0.25">
      <c r="A574" s="16" t="s">
        <v>143</v>
      </c>
      <c r="B574" s="17" t="s">
        <v>34</v>
      </c>
      <c r="C574" s="17" t="s">
        <v>142</v>
      </c>
      <c r="D574" s="16" t="s">
        <v>36</v>
      </c>
      <c r="E574" s="16" t="s">
        <v>29</v>
      </c>
      <c r="F574" s="18">
        <v>0</v>
      </c>
      <c r="G574" s="18">
        <v>0</v>
      </c>
      <c r="H574" s="18">
        <v>0</v>
      </c>
      <c r="I574" s="18">
        <v>120</v>
      </c>
      <c r="J574" s="19">
        <v>0</v>
      </c>
      <c r="K574" s="19">
        <v>0</v>
      </c>
      <c r="L574" s="18">
        <v>120</v>
      </c>
      <c r="M574" s="18">
        <v>120</v>
      </c>
      <c r="N574" s="19">
        <v>0</v>
      </c>
      <c r="O574" s="18">
        <v>250</v>
      </c>
      <c r="P574" s="18">
        <v>420</v>
      </c>
    </row>
    <row r="575" spans="1:16" ht="25.5" hidden="1" x14ac:dyDescent="0.25">
      <c r="A575" s="16" t="s">
        <v>143</v>
      </c>
      <c r="B575" s="17" t="s">
        <v>34</v>
      </c>
      <c r="C575" s="17" t="s">
        <v>142</v>
      </c>
      <c r="D575" s="16" t="s">
        <v>36</v>
      </c>
      <c r="E575" s="16" t="s">
        <v>43</v>
      </c>
      <c r="F575" s="18">
        <v>500</v>
      </c>
      <c r="G575" s="18">
        <v>0</v>
      </c>
      <c r="H575" s="18">
        <v>0</v>
      </c>
      <c r="I575" s="18">
        <v>0</v>
      </c>
      <c r="J575" s="19">
        <v>0</v>
      </c>
      <c r="K575" s="19">
        <v>0</v>
      </c>
      <c r="L575" s="18">
        <v>500</v>
      </c>
      <c r="M575" s="18">
        <v>500</v>
      </c>
      <c r="N575" s="19">
        <v>0</v>
      </c>
      <c r="O575" s="18">
        <v>0</v>
      </c>
      <c r="P575" s="18">
        <v>0</v>
      </c>
    </row>
    <row r="576" spans="1:16" ht="25.5" hidden="1" x14ac:dyDescent="0.25">
      <c r="A576" s="16" t="s">
        <v>143</v>
      </c>
      <c r="B576" s="17" t="s">
        <v>34</v>
      </c>
      <c r="C576" s="17" t="s">
        <v>142</v>
      </c>
      <c r="D576" s="16" t="s">
        <v>36</v>
      </c>
      <c r="E576" s="16" t="s">
        <v>31</v>
      </c>
      <c r="F576" s="18">
        <v>84</v>
      </c>
      <c r="G576" s="18">
        <v>58</v>
      </c>
      <c r="H576" s="18">
        <v>32</v>
      </c>
      <c r="I576" s="18">
        <v>26</v>
      </c>
      <c r="J576" s="19">
        <v>0</v>
      </c>
      <c r="K576" s="19">
        <v>0</v>
      </c>
      <c r="L576" s="18">
        <v>200</v>
      </c>
      <c r="M576" s="18">
        <v>200</v>
      </c>
      <c r="N576" s="19">
        <v>0</v>
      </c>
      <c r="O576" s="18">
        <v>200</v>
      </c>
      <c r="P576" s="18">
        <v>200</v>
      </c>
    </row>
    <row r="577" spans="1:16" hidden="1" x14ac:dyDescent="0.25">
      <c r="A577" s="11" t="s">
        <v>144</v>
      </c>
      <c r="B577" s="12"/>
      <c r="C577" s="12"/>
      <c r="D577" s="13"/>
      <c r="E577" s="13"/>
      <c r="F577" s="14">
        <v>8798</v>
      </c>
      <c r="G577" s="14">
        <v>8714</v>
      </c>
      <c r="H577" s="14">
        <v>7961</v>
      </c>
      <c r="I577" s="14">
        <v>7660</v>
      </c>
      <c r="J577" s="15">
        <v>6496.12</v>
      </c>
      <c r="K577" s="15">
        <v>4878.1099999999997</v>
      </c>
      <c r="L577" s="14">
        <v>33133</v>
      </c>
      <c r="M577" s="14">
        <v>33133</v>
      </c>
      <c r="N577" s="15">
        <v>4878.1099999999997</v>
      </c>
      <c r="O577" s="14">
        <v>34108</v>
      </c>
      <c r="P577" s="14">
        <v>31916</v>
      </c>
    </row>
    <row r="578" spans="1:16" hidden="1" x14ac:dyDescent="0.25">
      <c r="A578" s="11" t="s">
        <v>145</v>
      </c>
      <c r="B578" s="12"/>
      <c r="C578" s="12"/>
      <c r="D578" s="13"/>
      <c r="E578" s="13"/>
      <c r="F578" s="14">
        <v>5762</v>
      </c>
      <c r="G578" s="14">
        <v>8361</v>
      </c>
      <c r="H578" s="14">
        <v>7891</v>
      </c>
      <c r="I578" s="14">
        <v>7004</v>
      </c>
      <c r="J578" s="15">
        <v>5363.31</v>
      </c>
      <c r="K578" s="15">
        <v>3745.3</v>
      </c>
      <c r="L578" s="14">
        <v>29018</v>
      </c>
      <c r="M578" s="14">
        <v>29018</v>
      </c>
      <c r="N578" s="15">
        <v>3745.3</v>
      </c>
      <c r="O578" s="14">
        <v>29993</v>
      </c>
      <c r="P578" s="14">
        <v>27801</v>
      </c>
    </row>
    <row r="579" spans="1:16" ht="25.5" hidden="1" x14ac:dyDescent="0.25">
      <c r="A579" s="16" t="s">
        <v>145</v>
      </c>
      <c r="B579" s="17" t="s">
        <v>146</v>
      </c>
      <c r="C579" s="17" t="s">
        <v>53</v>
      </c>
      <c r="D579" s="16" t="s">
        <v>57</v>
      </c>
      <c r="E579" s="16" t="s">
        <v>147</v>
      </c>
      <c r="F579" s="18">
        <v>730</v>
      </c>
      <c r="G579" s="18">
        <v>940</v>
      </c>
      <c r="H579" s="18">
        <v>1040</v>
      </c>
      <c r="I579" s="18">
        <v>1041</v>
      </c>
      <c r="J579" s="19">
        <v>691.58</v>
      </c>
      <c r="K579" s="19">
        <v>541.76</v>
      </c>
      <c r="L579" s="18">
        <v>3751</v>
      </c>
      <c r="M579" s="18">
        <v>3751</v>
      </c>
      <c r="N579" s="19">
        <v>541.76</v>
      </c>
      <c r="O579" s="18">
        <v>3890</v>
      </c>
      <c r="P579" s="18">
        <v>3903</v>
      </c>
    </row>
    <row r="580" spans="1:16" ht="25.5" hidden="1" x14ac:dyDescent="0.25">
      <c r="A580" s="16" t="s">
        <v>145</v>
      </c>
      <c r="B580" s="17" t="s">
        <v>146</v>
      </c>
      <c r="C580" s="17" t="s">
        <v>53</v>
      </c>
      <c r="D580" s="16" t="s">
        <v>59</v>
      </c>
      <c r="E580" s="16" t="s">
        <v>60</v>
      </c>
      <c r="F580" s="18">
        <v>1</v>
      </c>
      <c r="G580" s="18">
        <v>1</v>
      </c>
      <c r="H580" s="18">
        <v>1</v>
      </c>
      <c r="I580" s="18">
        <v>0</v>
      </c>
      <c r="J580" s="19">
        <v>0</v>
      </c>
      <c r="K580" s="19">
        <v>0</v>
      </c>
      <c r="L580" s="18">
        <v>3</v>
      </c>
      <c r="M580" s="18">
        <v>3</v>
      </c>
      <c r="N580" s="19">
        <v>0</v>
      </c>
      <c r="O580" s="18">
        <v>3</v>
      </c>
      <c r="P580" s="18">
        <v>2</v>
      </c>
    </row>
    <row r="581" spans="1:16" ht="25.5" hidden="1" x14ac:dyDescent="0.25">
      <c r="A581" s="16" t="s">
        <v>145</v>
      </c>
      <c r="B581" s="17" t="s">
        <v>146</v>
      </c>
      <c r="C581" s="17" t="s">
        <v>53</v>
      </c>
      <c r="D581" s="16" t="s">
        <v>61</v>
      </c>
      <c r="E581" s="16" t="s">
        <v>148</v>
      </c>
      <c r="F581" s="18">
        <v>221</v>
      </c>
      <c r="G581" s="18">
        <v>284</v>
      </c>
      <c r="H581" s="18">
        <v>314</v>
      </c>
      <c r="I581" s="18">
        <v>314</v>
      </c>
      <c r="J581" s="19">
        <v>219.43</v>
      </c>
      <c r="K581" s="19">
        <v>139.88</v>
      </c>
      <c r="L581" s="18">
        <v>1133</v>
      </c>
      <c r="M581" s="18">
        <v>1133</v>
      </c>
      <c r="N581" s="19">
        <v>139.88</v>
      </c>
      <c r="O581" s="18">
        <v>1175</v>
      </c>
      <c r="P581" s="18">
        <v>1179</v>
      </c>
    </row>
    <row r="582" spans="1:16" ht="25.5" hidden="1" x14ac:dyDescent="0.25">
      <c r="A582" s="16" t="s">
        <v>145</v>
      </c>
      <c r="B582" s="17" t="s">
        <v>146</v>
      </c>
      <c r="C582" s="17" t="s">
        <v>53</v>
      </c>
      <c r="D582" s="16" t="s">
        <v>63</v>
      </c>
      <c r="E582" s="16" t="s">
        <v>64</v>
      </c>
      <c r="F582" s="18">
        <v>15</v>
      </c>
      <c r="G582" s="18">
        <v>17</v>
      </c>
      <c r="H582" s="18">
        <v>16</v>
      </c>
      <c r="I582" s="18">
        <v>15</v>
      </c>
      <c r="J582" s="19">
        <v>10.49</v>
      </c>
      <c r="K582" s="19">
        <v>4.3</v>
      </c>
      <c r="L582" s="18">
        <v>63</v>
      </c>
      <c r="M582" s="18">
        <v>63</v>
      </c>
      <c r="N582" s="19">
        <v>4.3</v>
      </c>
      <c r="O582" s="18">
        <v>57</v>
      </c>
      <c r="P582" s="18">
        <v>46</v>
      </c>
    </row>
    <row r="583" spans="1:16" ht="25.5" hidden="1" x14ac:dyDescent="0.25">
      <c r="A583" s="16" t="s">
        <v>145</v>
      </c>
      <c r="B583" s="17" t="s">
        <v>146</v>
      </c>
      <c r="C583" s="17" t="s">
        <v>53</v>
      </c>
      <c r="D583" s="16" t="s">
        <v>66</v>
      </c>
      <c r="E583" s="16" t="s">
        <v>67</v>
      </c>
      <c r="F583" s="18">
        <v>4</v>
      </c>
      <c r="G583" s="18">
        <v>0</v>
      </c>
      <c r="H583" s="18">
        <v>6</v>
      </c>
      <c r="I583" s="18">
        <v>0</v>
      </c>
      <c r="J583" s="19">
        <v>0</v>
      </c>
      <c r="K583" s="19">
        <v>0</v>
      </c>
      <c r="L583" s="18">
        <v>10</v>
      </c>
      <c r="M583" s="18">
        <v>10</v>
      </c>
      <c r="N583" s="19">
        <v>0</v>
      </c>
      <c r="O583" s="18">
        <v>9</v>
      </c>
      <c r="P583" s="18">
        <v>7</v>
      </c>
    </row>
    <row r="584" spans="1:16" ht="25.5" hidden="1" x14ac:dyDescent="0.25">
      <c r="A584" s="16" t="s">
        <v>145</v>
      </c>
      <c r="B584" s="17" t="s">
        <v>146</v>
      </c>
      <c r="C584" s="17" t="s">
        <v>53</v>
      </c>
      <c r="D584" s="16" t="s">
        <v>75</v>
      </c>
      <c r="E584" s="16" t="s">
        <v>104</v>
      </c>
      <c r="F584" s="18">
        <v>10</v>
      </c>
      <c r="G584" s="18">
        <v>13</v>
      </c>
      <c r="H584" s="18">
        <v>14</v>
      </c>
      <c r="I584" s="18">
        <v>14</v>
      </c>
      <c r="J584" s="19">
        <v>16</v>
      </c>
      <c r="K584" s="19">
        <v>8</v>
      </c>
      <c r="L584" s="18">
        <v>51</v>
      </c>
      <c r="M584" s="18">
        <v>51</v>
      </c>
      <c r="N584" s="19">
        <v>8</v>
      </c>
      <c r="O584" s="18">
        <v>43</v>
      </c>
      <c r="P584" s="18">
        <v>29</v>
      </c>
    </row>
    <row r="585" spans="1:16" ht="25.5" hidden="1" x14ac:dyDescent="0.25">
      <c r="A585" s="16" t="s">
        <v>145</v>
      </c>
      <c r="B585" s="17" t="s">
        <v>146</v>
      </c>
      <c r="C585" s="17" t="s">
        <v>53</v>
      </c>
      <c r="D585" s="16" t="s">
        <v>75</v>
      </c>
      <c r="E585" s="16" t="s">
        <v>76</v>
      </c>
      <c r="F585" s="18">
        <v>5</v>
      </c>
      <c r="G585" s="18">
        <v>7</v>
      </c>
      <c r="H585" s="18">
        <v>8</v>
      </c>
      <c r="I585" s="18">
        <v>8</v>
      </c>
      <c r="J585" s="19">
        <v>0</v>
      </c>
      <c r="K585" s="19">
        <v>0</v>
      </c>
      <c r="L585" s="18">
        <v>28</v>
      </c>
      <c r="M585" s="18">
        <v>28</v>
      </c>
      <c r="N585" s="19">
        <v>0</v>
      </c>
      <c r="O585" s="18">
        <v>28</v>
      </c>
      <c r="P585" s="18">
        <v>28</v>
      </c>
    </row>
    <row r="586" spans="1:16" ht="25.5" hidden="1" x14ac:dyDescent="0.25">
      <c r="A586" s="16" t="s">
        <v>145</v>
      </c>
      <c r="B586" s="17" t="s">
        <v>146</v>
      </c>
      <c r="C586" s="17" t="s">
        <v>53</v>
      </c>
      <c r="D586" s="16" t="s">
        <v>28</v>
      </c>
      <c r="E586" s="16" t="s">
        <v>81</v>
      </c>
      <c r="F586" s="18">
        <v>0</v>
      </c>
      <c r="G586" s="18">
        <v>12</v>
      </c>
      <c r="H586" s="18">
        <v>0</v>
      </c>
      <c r="I586" s="18">
        <v>0</v>
      </c>
      <c r="J586" s="19">
        <v>0</v>
      </c>
      <c r="K586" s="19">
        <v>0</v>
      </c>
      <c r="L586" s="18">
        <v>12</v>
      </c>
      <c r="M586" s="18">
        <v>12</v>
      </c>
      <c r="N586" s="19">
        <v>0</v>
      </c>
      <c r="O586" s="18">
        <v>11</v>
      </c>
      <c r="P586" s="18">
        <v>10</v>
      </c>
    </row>
    <row r="587" spans="1:16" ht="25.5" hidden="1" x14ac:dyDescent="0.25">
      <c r="A587" s="16" t="s">
        <v>145</v>
      </c>
      <c r="B587" s="17" t="s">
        <v>146</v>
      </c>
      <c r="C587" s="17" t="s">
        <v>53</v>
      </c>
      <c r="D587" s="16" t="s">
        <v>28</v>
      </c>
      <c r="E587" s="16" t="s">
        <v>82</v>
      </c>
      <c r="F587" s="18">
        <v>5</v>
      </c>
      <c r="G587" s="18">
        <v>7</v>
      </c>
      <c r="H587" s="18">
        <v>8</v>
      </c>
      <c r="I587" s="18">
        <v>7</v>
      </c>
      <c r="J587" s="19">
        <v>0</v>
      </c>
      <c r="K587" s="19">
        <v>0</v>
      </c>
      <c r="L587" s="18">
        <v>27</v>
      </c>
      <c r="M587" s="18">
        <v>27</v>
      </c>
      <c r="N587" s="19">
        <v>0</v>
      </c>
      <c r="O587" s="18">
        <v>22</v>
      </c>
      <c r="P587" s="18">
        <v>17</v>
      </c>
    </row>
    <row r="588" spans="1:16" ht="25.5" hidden="1" x14ac:dyDescent="0.25">
      <c r="A588" s="16" t="s">
        <v>145</v>
      </c>
      <c r="B588" s="17" t="s">
        <v>146</v>
      </c>
      <c r="C588" s="17" t="s">
        <v>53</v>
      </c>
      <c r="D588" s="16" t="s">
        <v>28</v>
      </c>
      <c r="E588" s="16" t="s">
        <v>97</v>
      </c>
      <c r="F588" s="18">
        <v>30</v>
      </c>
      <c r="G588" s="18">
        <v>30</v>
      </c>
      <c r="H588" s="18">
        <v>30</v>
      </c>
      <c r="I588" s="18">
        <v>30</v>
      </c>
      <c r="J588" s="19">
        <v>7.68</v>
      </c>
      <c r="K588" s="19">
        <v>0</v>
      </c>
      <c r="L588" s="18">
        <v>120</v>
      </c>
      <c r="M588" s="18">
        <v>120</v>
      </c>
      <c r="N588" s="19">
        <v>0</v>
      </c>
      <c r="O588" s="18">
        <v>84</v>
      </c>
      <c r="P588" s="18">
        <v>59</v>
      </c>
    </row>
    <row r="589" spans="1:16" ht="25.5" hidden="1" x14ac:dyDescent="0.25">
      <c r="A589" s="16" t="s">
        <v>145</v>
      </c>
      <c r="B589" s="17" t="s">
        <v>146</v>
      </c>
      <c r="C589" s="17" t="s">
        <v>53</v>
      </c>
      <c r="D589" s="16" t="s">
        <v>28</v>
      </c>
      <c r="E589" s="16" t="s">
        <v>107</v>
      </c>
      <c r="F589" s="18">
        <v>0</v>
      </c>
      <c r="G589" s="18">
        <v>2</v>
      </c>
      <c r="H589" s="18">
        <v>0</v>
      </c>
      <c r="I589" s="18">
        <v>0</v>
      </c>
      <c r="J589" s="19">
        <v>0</v>
      </c>
      <c r="K589" s="19">
        <v>0</v>
      </c>
      <c r="L589" s="18">
        <v>2</v>
      </c>
      <c r="M589" s="18">
        <v>2</v>
      </c>
      <c r="N589" s="19">
        <v>0</v>
      </c>
      <c r="O589" s="18">
        <v>2</v>
      </c>
      <c r="P589" s="18">
        <v>2</v>
      </c>
    </row>
    <row r="590" spans="1:16" ht="25.5" hidden="1" x14ac:dyDescent="0.25">
      <c r="A590" s="16" t="s">
        <v>145</v>
      </c>
      <c r="B590" s="17" t="s">
        <v>146</v>
      </c>
      <c r="C590" s="17" t="s">
        <v>53</v>
      </c>
      <c r="D590" s="16" t="s">
        <v>28</v>
      </c>
      <c r="E590" s="16" t="s">
        <v>85</v>
      </c>
      <c r="F590" s="18">
        <v>5</v>
      </c>
      <c r="G590" s="18">
        <v>5</v>
      </c>
      <c r="H590" s="18">
        <v>0</v>
      </c>
      <c r="I590" s="18">
        <v>5</v>
      </c>
      <c r="J590" s="19">
        <v>0</v>
      </c>
      <c r="K590" s="19">
        <v>0</v>
      </c>
      <c r="L590" s="18">
        <v>15</v>
      </c>
      <c r="M590" s="18">
        <v>15</v>
      </c>
      <c r="N590" s="19">
        <v>0</v>
      </c>
      <c r="O590" s="18">
        <v>12</v>
      </c>
      <c r="P590" s="18">
        <v>9</v>
      </c>
    </row>
    <row r="591" spans="1:16" ht="25.5" hidden="1" x14ac:dyDescent="0.25">
      <c r="A591" s="16" t="s">
        <v>145</v>
      </c>
      <c r="B591" s="17" t="s">
        <v>146</v>
      </c>
      <c r="C591" s="17" t="s">
        <v>53</v>
      </c>
      <c r="D591" s="16" t="s">
        <v>28</v>
      </c>
      <c r="E591" s="16" t="s">
        <v>86</v>
      </c>
      <c r="F591" s="18">
        <v>0</v>
      </c>
      <c r="G591" s="18">
        <v>11</v>
      </c>
      <c r="H591" s="18">
        <v>0</v>
      </c>
      <c r="I591" s="18">
        <v>10</v>
      </c>
      <c r="J591" s="19">
        <v>0</v>
      </c>
      <c r="K591" s="19">
        <v>0</v>
      </c>
      <c r="L591" s="18">
        <v>21</v>
      </c>
      <c r="M591" s="18">
        <v>21</v>
      </c>
      <c r="N591" s="19">
        <v>0</v>
      </c>
      <c r="O591" s="18">
        <v>19</v>
      </c>
      <c r="P591" s="18">
        <v>15</v>
      </c>
    </row>
    <row r="592" spans="1:16" ht="25.5" hidden="1" x14ac:dyDescent="0.25">
      <c r="A592" s="16" t="s">
        <v>145</v>
      </c>
      <c r="B592" s="17" t="s">
        <v>146</v>
      </c>
      <c r="C592" s="17" t="s">
        <v>53</v>
      </c>
      <c r="D592" s="16" t="s">
        <v>28</v>
      </c>
      <c r="E592" s="16" t="s">
        <v>87</v>
      </c>
      <c r="F592" s="18">
        <v>0</v>
      </c>
      <c r="G592" s="18">
        <v>4</v>
      </c>
      <c r="H592" s="18">
        <v>4</v>
      </c>
      <c r="I592" s="18">
        <v>4</v>
      </c>
      <c r="J592" s="19">
        <v>0</v>
      </c>
      <c r="K592" s="19">
        <v>0</v>
      </c>
      <c r="L592" s="18">
        <v>12</v>
      </c>
      <c r="M592" s="18">
        <v>12</v>
      </c>
      <c r="N592" s="19">
        <v>0</v>
      </c>
      <c r="O592" s="18">
        <v>11</v>
      </c>
      <c r="P592" s="18">
        <v>9</v>
      </c>
    </row>
    <row r="593" spans="1:16" ht="25.5" hidden="1" x14ac:dyDescent="0.25">
      <c r="A593" s="16" t="s">
        <v>145</v>
      </c>
      <c r="B593" s="17" t="s">
        <v>146</v>
      </c>
      <c r="C593" s="17" t="s">
        <v>53</v>
      </c>
      <c r="D593" s="16" t="s">
        <v>88</v>
      </c>
      <c r="E593" s="16" t="s">
        <v>89</v>
      </c>
      <c r="F593" s="18">
        <v>2</v>
      </c>
      <c r="G593" s="18">
        <v>2</v>
      </c>
      <c r="H593" s="18">
        <v>2</v>
      </c>
      <c r="I593" s="18">
        <v>2</v>
      </c>
      <c r="J593" s="19">
        <v>0</v>
      </c>
      <c r="K593" s="19">
        <v>0</v>
      </c>
      <c r="L593" s="18">
        <v>8</v>
      </c>
      <c r="M593" s="18">
        <v>8</v>
      </c>
      <c r="N593" s="19">
        <v>0</v>
      </c>
      <c r="O593" s="18">
        <v>8</v>
      </c>
      <c r="P593" s="18">
        <v>8</v>
      </c>
    </row>
    <row r="594" spans="1:16" ht="25.5" hidden="1" x14ac:dyDescent="0.25">
      <c r="A594" s="16" t="s">
        <v>145</v>
      </c>
      <c r="B594" s="17" t="s">
        <v>146</v>
      </c>
      <c r="C594" s="17" t="s">
        <v>53</v>
      </c>
      <c r="D594" s="16" t="s">
        <v>30</v>
      </c>
      <c r="E594" s="16" t="s">
        <v>92</v>
      </c>
      <c r="F594" s="18">
        <v>16</v>
      </c>
      <c r="G594" s="18">
        <v>27</v>
      </c>
      <c r="H594" s="18">
        <v>25</v>
      </c>
      <c r="I594" s="18">
        <v>17</v>
      </c>
      <c r="J594" s="19">
        <v>3.9</v>
      </c>
      <c r="K594" s="19">
        <v>3.9</v>
      </c>
      <c r="L594" s="18">
        <v>85</v>
      </c>
      <c r="M594" s="18">
        <v>85</v>
      </c>
      <c r="N594" s="19">
        <v>3.9</v>
      </c>
      <c r="O594" s="18">
        <v>68</v>
      </c>
      <c r="P594" s="18">
        <v>51</v>
      </c>
    </row>
    <row r="595" spans="1:16" ht="25.5" hidden="1" x14ac:dyDescent="0.25">
      <c r="A595" s="16" t="s">
        <v>145</v>
      </c>
      <c r="B595" s="17" t="s">
        <v>146</v>
      </c>
      <c r="C595" s="17" t="s">
        <v>53</v>
      </c>
      <c r="D595" s="16" t="s">
        <v>30</v>
      </c>
      <c r="E595" s="16" t="s">
        <v>93</v>
      </c>
      <c r="F595" s="18">
        <v>30</v>
      </c>
      <c r="G595" s="18">
        <v>32</v>
      </c>
      <c r="H595" s="18">
        <v>32</v>
      </c>
      <c r="I595" s="18">
        <v>37</v>
      </c>
      <c r="J595" s="19">
        <v>30</v>
      </c>
      <c r="K595" s="19">
        <v>20</v>
      </c>
      <c r="L595" s="18">
        <v>131</v>
      </c>
      <c r="M595" s="18">
        <v>131</v>
      </c>
      <c r="N595" s="19">
        <v>20</v>
      </c>
      <c r="O595" s="18">
        <v>116</v>
      </c>
      <c r="P595" s="18">
        <v>89</v>
      </c>
    </row>
    <row r="596" spans="1:16" ht="25.5" hidden="1" x14ac:dyDescent="0.25">
      <c r="A596" s="16" t="s">
        <v>145</v>
      </c>
      <c r="B596" s="17" t="s">
        <v>146</v>
      </c>
      <c r="C596" s="17" t="s">
        <v>53</v>
      </c>
      <c r="D596" s="16" t="s">
        <v>30</v>
      </c>
      <c r="E596" s="16" t="s">
        <v>94</v>
      </c>
      <c r="F596" s="18">
        <v>5</v>
      </c>
      <c r="G596" s="18">
        <v>5</v>
      </c>
      <c r="H596" s="18">
        <v>5</v>
      </c>
      <c r="I596" s="18">
        <v>3</v>
      </c>
      <c r="J596" s="19">
        <v>2.8</v>
      </c>
      <c r="K596" s="19">
        <v>2.8</v>
      </c>
      <c r="L596" s="18">
        <v>18</v>
      </c>
      <c r="M596" s="18">
        <v>18</v>
      </c>
      <c r="N596" s="19">
        <v>2.8</v>
      </c>
      <c r="O596" s="18">
        <v>18</v>
      </c>
      <c r="P596" s="18">
        <v>18</v>
      </c>
    </row>
    <row r="597" spans="1:16" ht="25.5" hidden="1" x14ac:dyDescent="0.25">
      <c r="A597" s="16" t="s">
        <v>145</v>
      </c>
      <c r="B597" s="17" t="s">
        <v>52</v>
      </c>
      <c r="C597" s="17" t="s">
        <v>53</v>
      </c>
      <c r="D597" s="16" t="s">
        <v>63</v>
      </c>
      <c r="E597" s="16" t="s">
        <v>65</v>
      </c>
      <c r="F597" s="18">
        <v>60</v>
      </c>
      <c r="G597" s="18">
        <v>60</v>
      </c>
      <c r="H597" s="18">
        <v>60</v>
      </c>
      <c r="I597" s="18">
        <v>60</v>
      </c>
      <c r="J597" s="19">
        <v>30.92</v>
      </c>
      <c r="K597" s="19">
        <v>21.24</v>
      </c>
      <c r="L597" s="18">
        <v>240</v>
      </c>
      <c r="M597" s="18">
        <v>240</v>
      </c>
      <c r="N597" s="19">
        <v>21.24</v>
      </c>
      <c r="O597" s="18">
        <v>216</v>
      </c>
      <c r="P597" s="18">
        <v>173</v>
      </c>
    </row>
    <row r="598" spans="1:16" ht="25.5" hidden="1" x14ac:dyDescent="0.25">
      <c r="A598" s="16" t="s">
        <v>145</v>
      </c>
      <c r="B598" s="17" t="s">
        <v>52</v>
      </c>
      <c r="C598" s="17" t="s">
        <v>53</v>
      </c>
      <c r="D598" s="16" t="s">
        <v>28</v>
      </c>
      <c r="E598" s="16" t="s">
        <v>82</v>
      </c>
      <c r="F598" s="18">
        <v>0</v>
      </c>
      <c r="G598" s="18">
        <v>0</v>
      </c>
      <c r="H598" s="18">
        <v>100</v>
      </c>
      <c r="I598" s="18">
        <v>0</v>
      </c>
      <c r="J598" s="19">
        <v>0</v>
      </c>
      <c r="K598" s="19">
        <v>0</v>
      </c>
      <c r="L598" s="18">
        <v>100</v>
      </c>
      <c r="M598" s="18">
        <v>100</v>
      </c>
      <c r="N598" s="19">
        <v>0</v>
      </c>
      <c r="O598" s="18">
        <v>100</v>
      </c>
      <c r="P598" s="18">
        <v>100</v>
      </c>
    </row>
    <row r="599" spans="1:16" ht="25.5" hidden="1" x14ac:dyDescent="0.25">
      <c r="A599" s="16" t="s">
        <v>145</v>
      </c>
      <c r="B599" s="17" t="s">
        <v>52</v>
      </c>
      <c r="C599" s="17" t="s">
        <v>53</v>
      </c>
      <c r="D599" s="16" t="s">
        <v>28</v>
      </c>
      <c r="E599" s="16" t="s">
        <v>29</v>
      </c>
      <c r="F599" s="18">
        <v>520</v>
      </c>
      <c r="G599" s="18">
        <v>1078</v>
      </c>
      <c r="H599" s="18">
        <v>745</v>
      </c>
      <c r="I599" s="18">
        <v>0</v>
      </c>
      <c r="J599" s="19">
        <v>109.9</v>
      </c>
      <c r="K599" s="19">
        <v>109.9</v>
      </c>
      <c r="L599" s="18">
        <v>2343</v>
      </c>
      <c r="M599" s="18">
        <v>2343</v>
      </c>
      <c r="N599" s="19">
        <v>109.9</v>
      </c>
      <c r="O599" s="18">
        <v>2285</v>
      </c>
      <c r="P599" s="18">
        <v>1936</v>
      </c>
    </row>
    <row r="600" spans="1:16" ht="25.5" hidden="1" x14ac:dyDescent="0.25">
      <c r="A600" s="16" t="s">
        <v>145</v>
      </c>
      <c r="B600" s="17" t="s">
        <v>52</v>
      </c>
      <c r="C600" s="17" t="s">
        <v>53</v>
      </c>
      <c r="D600" s="16" t="s">
        <v>88</v>
      </c>
      <c r="E600" s="16" t="s">
        <v>149</v>
      </c>
      <c r="F600" s="18">
        <v>114</v>
      </c>
      <c r="G600" s="18">
        <v>114</v>
      </c>
      <c r="H600" s="18">
        <v>114</v>
      </c>
      <c r="I600" s="18">
        <v>354</v>
      </c>
      <c r="J600" s="19">
        <v>102</v>
      </c>
      <c r="K600" s="19">
        <v>0</v>
      </c>
      <c r="L600" s="18">
        <v>696</v>
      </c>
      <c r="M600" s="18">
        <v>696</v>
      </c>
      <c r="N600" s="19">
        <v>0</v>
      </c>
      <c r="O600" s="18">
        <v>557</v>
      </c>
      <c r="P600" s="18">
        <v>418</v>
      </c>
    </row>
    <row r="601" spans="1:16" ht="25.5" hidden="1" x14ac:dyDescent="0.25">
      <c r="A601" s="16" t="s">
        <v>145</v>
      </c>
      <c r="B601" s="17" t="s">
        <v>52</v>
      </c>
      <c r="C601" s="17" t="s">
        <v>53</v>
      </c>
      <c r="D601" s="16" t="s">
        <v>42</v>
      </c>
      <c r="E601" s="16" t="s">
        <v>51</v>
      </c>
      <c r="F601" s="18">
        <v>0</v>
      </c>
      <c r="G601" s="18">
        <v>0</v>
      </c>
      <c r="H601" s="18">
        <v>0</v>
      </c>
      <c r="I601" s="18">
        <v>0</v>
      </c>
      <c r="J601" s="19">
        <v>0</v>
      </c>
      <c r="K601" s="19">
        <v>0</v>
      </c>
      <c r="L601" s="18">
        <v>0</v>
      </c>
      <c r="M601" s="18">
        <v>0</v>
      </c>
      <c r="N601" s="19">
        <v>0</v>
      </c>
      <c r="O601" s="18">
        <v>1000</v>
      </c>
      <c r="P601" s="18">
        <v>0</v>
      </c>
    </row>
    <row r="602" spans="1:16" ht="25.5" hidden="1" x14ac:dyDescent="0.25">
      <c r="A602" s="16" t="s">
        <v>145</v>
      </c>
      <c r="B602" s="17" t="s">
        <v>150</v>
      </c>
      <c r="C602" s="17" t="s">
        <v>53</v>
      </c>
      <c r="D602" s="16" t="s">
        <v>57</v>
      </c>
      <c r="E602" s="16" t="s">
        <v>147</v>
      </c>
      <c r="F602" s="18">
        <v>600</v>
      </c>
      <c r="G602" s="18">
        <v>820</v>
      </c>
      <c r="H602" s="18">
        <v>830</v>
      </c>
      <c r="I602" s="18">
        <v>856</v>
      </c>
      <c r="J602" s="19">
        <v>645.58000000000004</v>
      </c>
      <c r="K602" s="19">
        <v>484.32</v>
      </c>
      <c r="L602" s="18">
        <v>3106</v>
      </c>
      <c r="M602" s="18">
        <v>3106</v>
      </c>
      <c r="N602" s="19">
        <v>484.32</v>
      </c>
      <c r="O602" s="18">
        <v>3220</v>
      </c>
      <c r="P602" s="18">
        <v>3230</v>
      </c>
    </row>
    <row r="603" spans="1:16" ht="25.5" hidden="1" x14ac:dyDescent="0.25">
      <c r="A603" s="16" t="s">
        <v>145</v>
      </c>
      <c r="B603" s="17" t="s">
        <v>150</v>
      </c>
      <c r="C603" s="17" t="s">
        <v>53</v>
      </c>
      <c r="D603" s="16" t="s">
        <v>61</v>
      </c>
      <c r="E603" s="16" t="s">
        <v>148</v>
      </c>
      <c r="F603" s="18">
        <v>181</v>
      </c>
      <c r="G603" s="18">
        <v>248</v>
      </c>
      <c r="H603" s="18">
        <v>251</v>
      </c>
      <c r="I603" s="18">
        <v>258</v>
      </c>
      <c r="J603" s="19">
        <v>175.09</v>
      </c>
      <c r="K603" s="19">
        <v>108.1</v>
      </c>
      <c r="L603" s="18">
        <v>938</v>
      </c>
      <c r="M603" s="18">
        <v>938</v>
      </c>
      <c r="N603" s="19">
        <v>108.1</v>
      </c>
      <c r="O603" s="18">
        <v>973</v>
      </c>
      <c r="P603" s="18">
        <v>977</v>
      </c>
    </row>
    <row r="604" spans="1:16" ht="25.5" hidden="1" x14ac:dyDescent="0.25">
      <c r="A604" s="16" t="s">
        <v>145</v>
      </c>
      <c r="B604" s="17" t="s">
        <v>150</v>
      </c>
      <c r="C604" s="17" t="s">
        <v>53</v>
      </c>
      <c r="D604" s="16" t="s">
        <v>63</v>
      </c>
      <c r="E604" s="16" t="s">
        <v>64</v>
      </c>
      <c r="F604" s="18">
        <v>13</v>
      </c>
      <c r="G604" s="18">
        <v>15</v>
      </c>
      <c r="H604" s="18">
        <v>15</v>
      </c>
      <c r="I604" s="18">
        <v>16</v>
      </c>
      <c r="J604" s="19">
        <v>11.03</v>
      </c>
      <c r="K604" s="19">
        <v>6</v>
      </c>
      <c r="L604" s="18">
        <v>59</v>
      </c>
      <c r="M604" s="18">
        <v>59</v>
      </c>
      <c r="N604" s="19">
        <v>6</v>
      </c>
      <c r="O604" s="18">
        <v>53</v>
      </c>
      <c r="P604" s="18">
        <v>42</v>
      </c>
    </row>
    <row r="605" spans="1:16" ht="25.5" hidden="1" x14ac:dyDescent="0.25">
      <c r="A605" s="16" t="s">
        <v>145</v>
      </c>
      <c r="B605" s="17" t="s">
        <v>150</v>
      </c>
      <c r="C605" s="17" t="s">
        <v>53</v>
      </c>
      <c r="D605" s="16" t="s">
        <v>68</v>
      </c>
      <c r="E605" s="16" t="s">
        <v>69</v>
      </c>
      <c r="F605" s="18">
        <v>133</v>
      </c>
      <c r="G605" s="18">
        <v>40</v>
      </c>
      <c r="H605" s="18">
        <v>0</v>
      </c>
      <c r="I605" s="18">
        <v>93</v>
      </c>
      <c r="J605" s="19">
        <v>140</v>
      </c>
      <c r="K605" s="19">
        <v>114.11</v>
      </c>
      <c r="L605" s="18">
        <v>266</v>
      </c>
      <c r="M605" s="18">
        <v>266</v>
      </c>
      <c r="N605" s="19">
        <v>114.11</v>
      </c>
      <c r="O605" s="18">
        <v>266</v>
      </c>
      <c r="P605" s="18">
        <v>266</v>
      </c>
    </row>
    <row r="606" spans="1:16" ht="25.5" hidden="1" x14ac:dyDescent="0.25">
      <c r="A606" s="16" t="s">
        <v>145</v>
      </c>
      <c r="B606" s="17" t="s">
        <v>150</v>
      </c>
      <c r="C606" s="17" t="s">
        <v>53</v>
      </c>
      <c r="D606" s="16" t="s">
        <v>68</v>
      </c>
      <c r="E606" s="16" t="s">
        <v>70</v>
      </c>
      <c r="F606" s="18">
        <v>95</v>
      </c>
      <c r="G606" s="18">
        <v>75</v>
      </c>
      <c r="H606" s="18">
        <v>68</v>
      </c>
      <c r="I606" s="18">
        <v>76</v>
      </c>
      <c r="J606" s="19">
        <v>83.96</v>
      </c>
      <c r="K606" s="19">
        <v>61.07</v>
      </c>
      <c r="L606" s="18">
        <v>314</v>
      </c>
      <c r="M606" s="18">
        <v>314</v>
      </c>
      <c r="N606" s="19">
        <v>61.07</v>
      </c>
      <c r="O606" s="18">
        <v>314</v>
      </c>
      <c r="P606" s="18">
        <v>314</v>
      </c>
    </row>
    <row r="607" spans="1:16" ht="25.5" hidden="1" x14ac:dyDescent="0.25">
      <c r="A607" s="16" t="s">
        <v>145</v>
      </c>
      <c r="B607" s="17" t="s">
        <v>150</v>
      </c>
      <c r="C607" s="17" t="s">
        <v>53</v>
      </c>
      <c r="D607" s="16" t="s">
        <v>68</v>
      </c>
      <c r="E607" s="16" t="s">
        <v>71</v>
      </c>
      <c r="F607" s="18">
        <v>5</v>
      </c>
      <c r="G607" s="18">
        <v>4</v>
      </c>
      <c r="H607" s="18">
        <v>4</v>
      </c>
      <c r="I607" s="18">
        <v>4</v>
      </c>
      <c r="J607" s="19">
        <v>3.66</v>
      </c>
      <c r="K607" s="19">
        <v>3.66</v>
      </c>
      <c r="L607" s="18">
        <v>17</v>
      </c>
      <c r="M607" s="18">
        <v>17</v>
      </c>
      <c r="N607" s="19">
        <v>3.66</v>
      </c>
      <c r="O607" s="18">
        <v>17</v>
      </c>
      <c r="P607" s="18">
        <v>17</v>
      </c>
    </row>
    <row r="608" spans="1:16" ht="25.5" hidden="1" x14ac:dyDescent="0.25">
      <c r="A608" s="16" t="s">
        <v>145</v>
      </c>
      <c r="B608" s="17" t="s">
        <v>150</v>
      </c>
      <c r="C608" s="17" t="s">
        <v>53</v>
      </c>
      <c r="D608" s="16" t="s">
        <v>68</v>
      </c>
      <c r="E608" s="16" t="s">
        <v>72</v>
      </c>
      <c r="F608" s="18">
        <v>3</v>
      </c>
      <c r="G608" s="18">
        <v>1</v>
      </c>
      <c r="H608" s="18">
        <v>3</v>
      </c>
      <c r="I608" s="18">
        <v>1</v>
      </c>
      <c r="J608" s="19">
        <v>2.0299999999999998</v>
      </c>
      <c r="K608" s="19">
        <v>2.0299999999999998</v>
      </c>
      <c r="L608" s="18">
        <v>8</v>
      </c>
      <c r="M608" s="18">
        <v>8</v>
      </c>
      <c r="N608" s="19">
        <v>2.0299999999999998</v>
      </c>
      <c r="O608" s="18">
        <v>8</v>
      </c>
      <c r="P608" s="18">
        <v>8</v>
      </c>
    </row>
    <row r="609" spans="1:16" ht="25.5" hidden="1" x14ac:dyDescent="0.25">
      <c r="A609" s="16" t="s">
        <v>145</v>
      </c>
      <c r="B609" s="17" t="s">
        <v>150</v>
      </c>
      <c r="C609" s="17" t="s">
        <v>53</v>
      </c>
      <c r="D609" s="16" t="s">
        <v>75</v>
      </c>
      <c r="E609" s="16" t="s">
        <v>104</v>
      </c>
      <c r="F609" s="18">
        <v>13</v>
      </c>
      <c r="G609" s="18">
        <v>7</v>
      </c>
      <c r="H609" s="18">
        <v>10</v>
      </c>
      <c r="I609" s="18">
        <v>11</v>
      </c>
      <c r="J609" s="19">
        <v>12.33</v>
      </c>
      <c r="K609" s="19">
        <v>12.33</v>
      </c>
      <c r="L609" s="18">
        <v>41</v>
      </c>
      <c r="M609" s="18">
        <v>41</v>
      </c>
      <c r="N609" s="19">
        <v>12.33</v>
      </c>
      <c r="O609" s="18">
        <v>57</v>
      </c>
      <c r="P609" s="18">
        <v>42</v>
      </c>
    </row>
    <row r="610" spans="1:16" ht="25.5" hidden="1" x14ac:dyDescent="0.25">
      <c r="A610" s="16" t="s">
        <v>145</v>
      </c>
      <c r="B610" s="17" t="s">
        <v>150</v>
      </c>
      <c r="C610" s="17" t="s">
        <v>53</v>
      </c>
      <c r="D610" s="16" t="s">
        <v>75</v>
      </c>
      <c r="E610" s="16" t="s">
        <v>76</v>
      </c>
      <c r="F610" s="18">
        <v>7</v>
      </c>
      <c r="G610" s="18">
        <v>7</v>
      </c>
      <c r="H610" s="18">
        <v>7</v>
      </c>
      <c r="I610" s="18">
        <v>7</v>
      </c>
      <c r="J610" s="19">
        <v>6.46</v>
      </c>
      <c r="K610" s="19">
        <v>6.46</v>
      </c>
      <c r="L610" s="18">
        <v>28</v>
      </c>
      <c r="M610" s="18">
        <v>28</v>
      </c>
      <c r="N610" s="19">
        <v>6.46</v>
      </c>
      <c r="O610" s="18">
        <v>7</v>
      </c>
      <c r="P610" s="18">
        <v>7</v>
      </c>
    </row>
    <row r="611" spans="1:16" ht="25.5" hidden="1" x14ac:dyDescent="0.25">
      <c r="A611" s="16" t="s">
        <v>145</v>
      </c>
      <c r="B611" s="17" t="s">
        <v>150</v>
      </c>
      <c r="C611" s="17" t="s">
        <v>53</v>
      </c>
      <c r="D611" s="16" t="s">
        <v>75</v>
      </c>
      <c r="E611" s="16" t="s">
        <v>77</v>
      </c>
      <c r="F611" s="18">
        <v>3</v>
      </c>
      <c r="G611" s="18">
        <v>3</v>
      </c>
      <c r="H611" s="18">
        <v>3</v>
      </c>
      <c r="I611" s="18">
        <v>2</v>
      </c>
      <c r="J611" s="19">
        <v>3.15</v>
      </c>
      <c r="K611" s="19">
        <v>2.25</v>
      </c>
      <c r="L611" s="18">
        <v>11</v>
      </c>
      <c r="M611" s="18">
        <v>11</v>
      </c>
      <c r="N611" s="19">
        <v>2.25</v>
      </c>
      <c r="O611" s="18">
        <v>11</v>
      </c>
      <c r="P611" s="18">
        <v>11</v>
      </c>
    </row>
    <row r="612" spans="1:16" ht="25.5" hidden="1" x14ac:dyDescent="0.25">
      <c r="A612" s="16" t="s">
        <v>145</v>
      </c>
      <c r="B612" s="17" t="s">
        <v>150</v>
      </c>
      <c r="C612" s="17" t="s">
        <v>53</v>
      </c>
      <c r="D612" s="16" t="s">
        <v>75</v>
      </c>
      <c r="E612" s="16" t="s">
        <v>78</v>
      </c>
      <c r="F612" s="18">
        <v>0</v>
      </c>
      <c r="G612" s="18">
        <v>3</v>
      </c>
      <c r="H612" s="18">
        <v>0</v>
      </c>
      <c r="I612" s="18">
        <v>0</v>
      </c>
      <c r="J612" s="19">
        <v>0</v>
      </c>
      <c r="K612" s="19">
        <v>0</v>
      </c>
      <c r="L612" s="18">
        <v>3</v>
      </c>
      <c r="M612" s="18">
        <v>3</v>
      </c>
      <c r="N612" s="19">
        <v>0</v>
      </c>
      <c r="O612" s="18">
        <v>0</v>
      </c>
      <c r="P612" s="18">
        <v>0</v>
      </c>
    </row>
    <row r="613" spans="1:16" ht="25.5" hidden="1" x14ac:dyDescent="0.25">
      <c r="A613" s="16" t="s">
        <v>145</v>
      </c>
      <c r="B613" s="17" t="s">
        <v>150</v>
      </c>
      <c r="C613" s="17" t="s">
        <v>53</v>
      </c>
      <c r="D613" s="16" t="s">
        <v>75</v>
      </c>
      <c r="E613" s="16" t="s">
        <v>79</v>
      </c>
      <c r="F613" s="18">
        <v>0</v>
      </c>
      <c r="G613" s="18">
        <v>80</v>
      </c>
      <c r="H613" s="18">
        <v>0</v>
      </c>
      <c r="I613" s="18">
        <v>0</v>
      </c>
      <c r="J613" s="19">
        <v>0</v>
      </c>
      <c r="K613" s="19">
        <v>0</v>
      </c>
      <c r="L613" s="18">
        <v>80</v>
      </c>
      <c r="M613" s="18">
        <v>80</v>
      </c>
      <c r="N613" s="19">
        <v>0</v>
      </c>
      <c r="O613" s="18">
        <v>56</v>
      </c>
      <c r="P613" s="18">
        <v>39</v>
      </c>
    </row>
    <row r="614" spans="1:16" ht="25.5" hidden="1" x14ac:dyDescent="0.25">
      <c r="A614" s="16" t="s">
        <v>145</v>
      </c>
      <c r="B614" s="17" t="s">
        <v>150</v>
      </c>
      <c r="C614" s="17" t="s">
        <v>53</v>
      </c>
      <c r="D614" s="16" t="s">
        <v>75</v>
      </c>
      <c r="E614" s="16" t="s">
        <v>80</v>
      </c>
      <c r="F614" s="18">
        <v>23</v>
      </c>
      <c r="G614" s="18">
        <v>18</v>
      </c>
      <c r="H614" s="18">
        <v>5</v>
      </c>
      <c r="I614" s="18">
        <v>3</v>
      </c>
      <c r="J614" s="19">
        <v>3.71</v>
      </c>
      <c r="K614" s="19">
        <v>3.39</v>
      </c>
      <c r="L614" s="18">
        <v>49</v>
      </c>
      <c r="M614" s="18">
        <v>49</v>
      </c>
      <c r="N614" s="19">
        <v>3.39</v>
      </c>
      <c r="O614" s="18">
        <v>44</v>
      </c>
      <c r="P614" s="18">
        <v>35</v>
      </c>
    </row>
    <row r="615" spans="1:16" ht="25.5" hidden="1" x14ac:dyDescent="0.25">
      <c r="A615" s="16" t="s">
        <v>145</v>
      </c>
      <c r="B615" s="17" t="s">
        <v>150</v>
      </c>
      <c r="C615" s="17" t="s">
        <v>53</v>
      </c>
      <c r="D615" s="16" t="s">
        <v>75</v>
      </c>
      <c r="E615" s="16" t="s">
        <v>106</v>
      </c>
      <c r="F615" s="18">
        <v>6</v>
      </c>
      <c r="G615" s="18">
        <v>6</v>
      </c>
      <c r="H615" s="18">
        <v>6</v>
      </c>
      <c r="I615" s="18">
        <v>6</v>
      </c>
      <c r="J615" s="19">
        <v>7.04</v>
      </c>
      <c r="K615" s="19">
        <v>5.28</v>
      </c>
      <c r="L615" s="18">
        <v>24</v>
      </c>
      <c r="M615" s="18">
        <v>24</v>
      </c>
      <c r="N615" s="19">
        <v>5.28</v>
      </c>
      <c r="O615" s="18">
        <v>22</v>
      </c>
      <c r="P615" s="18">
        <v>18</v>
      </c>
    </row>
    <row r="616" spans="1:16" ht="25.5" hidden="1" x14ac:dyDescent="0.25">
      <c r="A616" s="16" t="s">
        <v>145</v>
      </c>
      <c r="B616" s="17" t="s">
        <v>150</v>
      </c>
      <c r="C616" s="17" t="s">
        <v>53</v>
      </c>
      <c r="D616" s="16" t="s">
        <v>75</v>
      </c>
      <c r="E616" s="16" t="s">
        <v>121</v>
      </c>
      <c r="F616" s="18">
        <v>0</v>
      </c>
      <c r="G616" s="18">
        <v>562</v>
      </c>
      <c r="H616" s="18">
        <v>560</v>
      </c>
      <c r="I616" s="18">
        <v>0</v>
      </c>
      <c r="J616" s="19">
        <v>0</v>
      </c>
      <c r="K616" s="19">
        <v>0</v>
      </c>
      <c r="L616" s="18">
        <v>1122</v>
      </c>
      <c r="M616" s="18">
        <v>1122</v>
      </c>
      <c r="N616" s="19">
        <v>0</v>
      </c>
      <c r="O616" s="18">
        <v>1010</v>
      </c>
      <c r="P616" s="18">
        <v>808</v>
      </c>
    </row>
    <row r="617" spans="1:16" ht="25.5" hidden="1" x14ac:dyDescent="0.25">
      <c r="A617" s="16" t="s">
        <v>145</v>
      </c>
      <c r="B617" s="17" t="s">
        <v>150</v>
      </c>
      <c r="C617" s="17" t="s">
        <v>53</v>
      </c>
      <c r="D617" s="16" t="s">
        <v>28</v>
      </c>
      <c r="E617" s="16" t="s">
        <v>81</v>
      </c>
      <c r="F617" s="18">
        <v>0</v>
      </c>
      <c r="G617" s="18">
        <v>14</v>
      </c>
      <c r="H617" s="18">
        <v>0</v>
      </c>
      <c r="I617" s="18">
        <v>0</v>
      </c>
      <c r="J617" s="19">
        <v>0</v>
      </c>
      <c r="K617" s="19">
        <v>0</v>
      </c>
      <c r="L617" s="18">
        <v>14</v>
      </c>
      <c r="M617" s="18">
        <v>14</v>
      </c>
      <c r="N617" s="19">
        <v>0</v>
      </c>
      <c r="O617" s="18">
        <v>13</v>
      </c>
      <c r="P617" s="18">
        <v>12</v>
      </c>
    </row>
    <row r="618" spans="1:16" ht="25.5" hidden="1" x14ac:dyDescent="0.25">
      <c r="A618" s="16" t="s">
        <v>145</v>
      </c>
      <c r="B618" s="17" t="s">
        <v>150</v>
      </c>
      <c r="C618" s="17" t="s">
        <v>53</v>
      </c>
      <c r="D618" s="16" t="s">
        <v>28</v>
      </c>
      <c r="E618" s="16" t="s">
        <v>82</v>
      </c>
      <c r="F618" s="18">
        <v>36</v>
      </c>
      <c r="G618" s="18">
        <v>40</v>
      </c>
      <c r="H618" s="18">
        <v>40</v>
      </c>
      <c r="I618" s="18">
        <v>32</v>
      </c>
      <c r="J618" s="19">
        <v>69.23</v>
      </c>
      <c r="K618" s="19">
        <v>33.270000000000003</v>
      </c>
      <c r="L618" s="18">
        <v>148</v>
      </c>
      <c r="M618" s="18">
        <v>148</v>
      </c>
      <c r="N618" s="19">
        <v>33.270000000000003</v>
      </c>
      <c r="O618" s="18">
        <v>118</v>
      </c>
      <c r="P618" s="18">
        <v>89</v>
      </c>
    </row>
    <row r="619" spans="1:16" ht="25.5" hidden="1" x14ac:dyDescent="0.25">
      <c r="A619" s="16" t="s">
        <v>145</v>
      </c>
      <c r="B619" s="17" t="s">
        <v>150</v>
      </c>
      <c r="C619" s="17" t="s">
        <v>53</v>
      </c>
      <c r="D619" s="16" t="s">
        <v>28</v>
      </c>
      <c r="E619" s="16" t="s">
        <v>83</v>
      </c>
      <c r="F619" s="18">
        <v>25</v>
      </c>
      <c r="G619" s="18">
        <v>25</v>
      </c>
      <c r="H619" s="18">
        <v>25</v>
      </c>
      <c r="I619" s="18">
        <v>25</v>
      </c>
      <c r="J619" s="19">
        <v>33.72</v>
      </c>
      <c r="K619" s="19">
        <v>25</v>
      </c>
      <c r="L619" s="18">
        <v>100</v>
      </c>
      <c r="M619" s="18">
        <v>100</v>
      </c>
      <c r="N619" s="19">
        <v>25</v>
      </c>
      <c r="O619" s="18">
        <v>100</v>
      </c>
      <c r="P619" s="18">
        <v>100</v>
      </c>
    </row>
    <row r="620" spans="1:16" ht="25.5" hidden="1" x14ac:dyDescent="0.25">
      <c r="A620" s="16" t="s">
        <v>145</v>
      </c>
      <c r="B620" s="17" t="s">
        <v>150</v>
      </c>
      <c r="C620" s="17" t="s">
        <v>53</v>
      </c>
      <c r="D620" s="16" t="s">
        <v>28</v>
      </c>
      <c r="E620" s="16" t="s">
        <v>85</v>
      </c>
      <c r="F620" s="18">
        <v>4</v>
      </c>
      <c r="G620" s="18">
        <v>0</v>
      </c>
      <c r="H620" s="18">
        <v>4</v>
      </c>
      <c r="I620" s="18">
        <v>0</v>
      </c>
      <c r="J620" s="19">
        <v>0</v>
      </c>
      <c r="K620" s="19">
        <v>0</v>
      </c>
      <c r="L620" s="18">
        <v>8</v>
      </c>
      <c r="M620" s="18">
        <v>8</v>
      </c>
      <c r="N620" s="19">
        <v>0</v>
      </c>
      <c r="O620" s="18">
        <v>6</v>
      </c>
      <c r="P620" s="18">
        <v>5</v>
      </c>
    </row>
    <row r="621" spans="1:16" ht="25.5" hidden="1" x14ac:dyDescent="0.25">
      <c r="A621" s="16" t="s">
        <v>145</v>
      </c>
      <c r="B621" s="17" t="s">
        <v>150</v>
      </c>
      <c r="C621" s="17" t="s">
        <v>53</v>
      </c>
      <c r="D621" s="16" t="s">
        <v>28</v>
      </c>
      <c r="E621" s="16" t="s">
        <v>86</v>
      </c>
      <c r="F621" s="18">
        <v>0</v>
      </c>
      <c r="G621" s="18">
        <v>10</v>
      </c>
      <c r="H621" s="18">
        <v>0</v>
      </c>
      <c r="I621" s="18">
        <v>10</v>
      </c>
      <c r="J621" s="19">
        <v>0</v>
      </c>
      <c r="K621" s="19">
        <v>0</v>
      </c>
      <c r="L621" s="18">
        <v>20</v>
      </c>
      <c r="M621" s="18">
        <v>20</v>
      </c>
      <c r="N621" s="19">
        <v>0</v>
      </c>
      <c r="O621" s="18">
        <v>18</v>
      </c>
      <c r="P621" s="18">
        <v>14</v>
      </c>
    </row>
    <row r="622" spans="1:16" ht="25.5" hidden="1" x14ac:dyDescent="0.25">
      <c r="A622" s="16" t="s">
        <v>145</v>
      </c>
      <c r="B622" s="17" t="s">
        <v>150</v>
      </c>
      <c r="C622" s="17" t="s">
        <v>53</v>
      </c>
      <c r="D622" s="16" t="s">
        <v>88</v>
      </c>
      <c r="E622" s="16" t="s">
        <v>89</v>
      </c>
      <c r="F622" s="18">
        <v>1</v>
      </c>
      <c r="G622" s="18">
        <v>0</v>
      </c>
      <c r="H622" s="18">
        <v>1</v>
      </c>
      <c r="I622" s="18">
        <v>0</v>
      </c>
      <c r="J622" s="19">
        <v>0</v>
      </c>
      <c r="K622" s="19">
        <v>0</v>
      </c>
      <c r="L622" s="18">
        <v>2</v>
      </c>
      <c r="M622" s="18">
        <v>2</v>
      </c>
      <c r="N622" s="19">
        <v>0</v>
      </c>
      <c r="O622" s="18">
        <v>2</v>
      </c>
      <c r="P622" s="18">
        <v>2</v>
      </c>
    </row>
    <row r="623" spans="1:16" ht="25.5" hidden="1" x14ac:dyDescent="0.25">
      <c r="A623" s="16" t="s">
        <v>145</v>
      </c>
      <c r="B623" s="17" t="s">
        <v>150</v>
      </c>
      <c r="C623" s="17" t="s">
        <v>53</v>
      </c>
      <c r="D623" s="16" t="s">
        <v>88</v>
      </c>
      <c r="E623" s="16" t="s">
        <v>109</v>
      </c>
      <c r="F623" s="18">
        <v>93</v>
      </c>
      <c r="G623" s="18">
        <v>93</v>
      </c>
      <c r="H623" s="18">
        <v>93</v>
      </c>
      <c r="I623" s="18">
        <v>93</v>
      </c>
      <c r="J623" s="19">
        <v>54.5</v>
      </c>
      <c r="K623" s="19">
        <v>54.5</v>
      </c>
      <c r="L623" s="18">
        <v>372</v>
      </c>
      <c r="M623" s="18">
        <v>372</v>
      </c>
      <c r="N623" s="19">
        <v>54.5</v>
      </c>
      <c r="O623" s="18">
        <v>372</v>
      </c>
      <c r="P623" s="18">
        <v>372</v>
      </c>
    </row>
    <row r="624" spans="1:16" ht="25.5" hidden="1" x14ac:dyDescent="0.25">
      <c r="A624" s="16" t="s">
        <v>145</v>
      </c>
      <c r="B624" s="17" t="s">
        <v>150</v>
      </c>
      <c r="C624" s="17" t="s">
        <v>53</v>
      </c>
      <c r="D624" s="16" t="s">
        <v>88</v>
      </c>
      <c r="E624" s="16" t="s">
        <v>90</v>
      </c>
      <c r="F624" s="18">
        <v>80</v>
      </c>
      <c r="G624" s="18">
        <v>90</v>
      </c>
      <c r="H624" s="18">
        <v>50</v>
      </c>
      <c r="I624" s="18">
        <v>25</v>
      </c>
      <c r="J624" s="19">
        <v>0</v>
      </c>
      <c r="K624" s="19">
        <v>0</v>
      </c>
      <c r="L624" s="18">
        <v>245</v>
      </c>
      <c r="M624" s="18">
        <v>245</v>
      </c>
      <c r="N624" s="19">
        <v>0</v>
      </c>
      <c r="O624" s="18">
        <v>245</v>
      </c>
      <c r="P624" s="18">
        <v>245</v>
      </c>
    </row>
    <row r="625" spans="1:16" ht="25.5" hidden="1" x14ac:dyDescent="0.25">
      <c r="A625" s="16" t="s">
        <v>145</v>
      </c>
      <c r="B625" s="17" t="s">
        <v>150</v>
      </c>
      <c r="C625" s="17" t="s">
        <v>53</v>
      </c>
      <c r="D625" s="16" t="s">
        <v>88</v>
      </c>
      <c r="E625" s="16" t="s">
        <v>91</v>
      </c>
      <c r="F625" s="18">
        <v>3</v>
      </c>
      <c r="G625" s="18">
        <v>2</v>
      </c>
      <c r="H625" s="18">
        <v>3</v>
      </c>
      <c r="I625" s="18">
        <v>0</v>
      </c>
      <c r="J625" s="19">
        <v>0</v>
      </c>
      <c r="K625" s="19">
        <v>0</v>
      </c>
      <c r="L625" s="18">
        <v>8</v>
      </c>
      <c r="M625" s="18">
        <v>8</v>
      </c>
      <c r="N625" s="19">
        <v>0</v>
      </c>
      <c r="O625" s="18">
        <v>8</v>
      </c>
      <c r="P625" s="18">
        <v>8</v>
      </c>
    </row>
    <row r="626" spans="1:16" ht="25.5" hidden="1" x14ac:dyDescent="0.25">
      <c r="A626" s="16" t="s">
        <v>145</v>
      </c>
      <c r="B626" s="17" t="s">
        <v>150</v>
      </c>
      <c r="C626" s="17" t="s">
        <v>53</v>
      </c>
      <c r="D626" s="16" t="s">
        <v>30</v>
      </c>
      <c r="E626" s="16" t="s">
        <v>92</v>
      </c>
      <c r="F626" s="18">
        <v>12</v>
      </c>
      <c r="G626" s="18">
        <v>50</v>
      </c>
      <c r="H626" s="18">
        <v>13</v>
      </c>
      <c r="I626" s="18">
        <v>13</v>
      </c>
      <c r="J626" s="19">
        <v>4.6900000000000004</v>
      </c>
      <c r="K626" s="19">
        <v>4.6900000000000004</v>
      </c>
      <c r="L626" s="18">
        <v>88</v>
      </c>
      <c r="M626" s="18">
        <v>88</v>
      </c>
      <c r="N626" s="19">
        <v>4.6900000000000004</v>
      </c>
      <c r="O626" s="18">
        <v>70</v>
      </c>
      <c r="P626" s="18">
        <v>53</v>
      </c>
    </row>
    <row r="627" spans="1:16" ht="25.5" hidden="1" x14ac:dyDescent="0.25">
      <c r="A627" s="16" t="s">
        <v>145</v>
      </c>
      <c r="B627" s="17" t="s">
        <v>150</v>
      </c>
      <c r="C627" s="17" t="s">
        <v>53</v>
      </c>
      <c r="D627" s="16" t="s">
        <v>30</v>
      </c>
      <c r="E627" s="16" t="s">
        <v>93</v>
      </c>
      <c r="F627" s="18">
        <v>18</v>
      </c>
      <c r="G627" s="18">
        <v>26</v>
      </c>
      <c r="H627" s="18">
        <v>26</v>
      </c>
      <c r="I627" s="18">
        <v>27</v>
      </c>
      <c r="J627" s="19">
        <v>17.5</v>
      </c>
      <c r="K627" s="19">
        <v>12.5</v>
      </c>
      <c r="L627" s="18">
        <v>97</v>
      </c>
      <c r="M627" s="18">
        <v>97</v>
      </c>
      <c r="N627" s="19">
        <v>12.5</v>
      </c>
      <c r="O627" s="18">
        <v>86</v>
      </c>
      <c r="P627" s="18">
        <v>65</v>
      </c>
    </row>
    <row r="628" spans="1:16" ht="25.5" hidden="1" x14ac:dyDescent="0.25">
      <c r="A628" s="16" t="s">
        <v>145</v>
      </c>
      <c r="B628" s="17" t="s">
        <v>150</v>
      </c>
      <c r="C628" s="17" t="s">
        <v>53</v>
      </c>
      <c r="D628" s="16" t="s">
        <v>30</v>
      </c>
      <c r="E628" s="16" t="s">
        <v>94</v>
      </c>
      <c r="F628" s="18">
        <v>5</v>
      </c>
      <c r="G628" s="18">
        <v>4</v>
      </c>
      <c r="H628" s="18">
        <v>4</v>
      </c>
      <c r="I628" s="18">
        <v>4</v>
      </c>
      <c r="J628" s="19">
        <v>3.57</v>
      </c>
      <c r="K628" s="19">
        <v>3.57</v>
      </c>
      <c r="L628" s="18">
        <v>17</v>
      </c>
      <c r="M628" s="18">
        <v>17</v>
      </c>
      <c r="N628" s="19">
        <v>3.57</v>
      </c>
      <c r="O628" s="18">
        <v>17</v>
      </c>
      <c r="P628" s="18">
        <v>17</v>
      </c>
    </row>
    <row r="629" spans="1:16" ht="25.5" hidden="1" x14ac:dyDescent="0.25">
      <c r="A629" s="16" t="s">
        <v>145</v>
      </c>
      <c r="B629" s="17" t="s">
        <v>151</v>
      </c>
      <c r="C629" s="17" t="s">
        <v>53</v>
      </c>
      <c r="D629" s="16" t="s">
        <v>57</v>
      </c>
      <c r="E629" s="16" t="s">
        <v>147</v>
      </c>
      <c r="F629" s="18">
        <v>290</v>
      </c>
      <c r="G629" s="18">
        <v>360</v>
      </c>
      <c r="H629" s="18">
        <v>340</v>
      </c>
      <c r="I629" s="18">
        <v>382</v>
      </c>
      <c r="J629" s="19">
        <v>248.84</v>
      </c>
      <c r="K629" s="19">
        <v>146.4</v>
      </c>
      <c r="L629" s="18">
        <v>1372</v>
      </c>
      <c r="M629" s="18">
        <v>1372</v>
      </c>
      <c r="N629" s="19">
        <v>146.4</v>
      </c>
      <c r="O629" s="18">
        <v>1422</v>
      </c>
      <c r="P629" s="18">
        <v>1427</v>
      </c>
    </row>
    <row r="630" spans="1:16" ht="25.5" hidden="1" x14ac:dyDescent="0.25">
      <c r="A630" s="16" t="s">
        <v>145</v>
      </c>
      <c r="B630" s="17" t="s">
        <v>151</v>
      </c>
      <c r="C630" s="17" t="s">
        <v>53</v>
      </c>
      <c r="D630" s="16" t="s">
        <v>59</v>
      </c>
      <c r="E630" s="16" t="s">
        <v>60</v>
      </c>
      <c r="F630" s="18">
        <v>0</v>
      </c>
      <c r="G630" s="18">
        <v>0</v>
      </c>
      <c r="H630" s="18">
        <v>0</v>
      </c>
      <c r="I630" s="18">
        <v>1</v>
      </c>
      <c r="J630" s="19">
        <v>0</v>
      </c>
      <c r="K630" s="19">
        <v>0</v>
      </c>
      <c r="L630" s="18">
        <v>1</v>
      </c>
      <c r="M630" s="18">
        <v>1</v>
      </c>
      <c r="N630" s="19">
        <v>0</v>
      </c>
      <c r="O630" s="18">
        <v>1</v>
      </c>
      <c r="P630" s="18">
        <v>1</v>
      </c>
    </row>
    <row r="631" spans="1:16" ht="25.5" hidden="1" x14ac:dyDescent="0.25">
      <c r="A631" s="16" t="s">
        <v>145</v>
      </c>
      <c r="B631" s="17" t="s">
        <v>151</v>
      </c>
      <c r="C631" s="17" t="s">
        <v>53</v>
      </c>
      <c r="D631" s="16" t="s">
        <v>61</v>
      </c>
      <c r="E631" s="16" t="s">
        <v>148</v>
      </c>
      <c r="F631" s="18">
        <v>88</v>
      </c>
      <c r="G631" s="18">
        <v>109</v>
      </c>
      <c r="H631" s="18">
        <v>103</v>
      </c>
      <c r="I631" s="18">
        <v>114</v>
      </c>
      <c r="J631" s="19">
        <v>105.02</v>
      </c>
      <c r="K631" s="19">
        <v>72.27</v>
      </c>
      <c r="L631" s="18">
        <v>414</v>
      </c>
      <c r="M631" s="18">
        <v>414</v>
      </c>
      <c r="N631" s="19">
        <v>72.27</v>
      </c>
      <c r="O631" s="18">
        <v>430</v>
      </c>
      <c r="P631" s="18">
        <v>431</v>
      </c>
    </row>
    <row r="632" spans="1:16" ht="25.5" hidden="1" x14ac:dyDescent="0.25">
      <c r="A632" s="16" t="s">
        <v>145</v>
      </c>
      <c r="B632" s="17" t="s">
        <v>151</v>
      </c>
      <c r="C632" s="17" t="s">
        <v>53</v>
      </c>
      <c r="D632" s="16" t="s">
        <v>66</v>
      </c>
      <c r="E632" s="16" t="s">
        <v>67</v>
      </c>
      <c r="F632" s="18">
        <v>0</v>
      </c>
      <c r="G632" s="18">
        <v>0</v>
      </c>
      <c r="H632" s="18">
        <v>0</v>
      </c>
      <c r="I632" s="18">
        <v>5</v>
      </c>
      <c r="J632" s="19">
        <v>0</v>
      </c>
      <c r="K632" s="19">
        <v>0</v>
      </c>
      <c r="L632" s="18">
        <v>5</v>
      </c>
      <c r="M632" s="18">
        <v>5</v>
      </c>
      <c r="N632" s="19">
        <v>0</v>
      </c>
      <c r="O632" s="18">
        <v>5</v>
      </c>
      <c r="P632" s="18">
        <v>4</v>
      </c>
    </row>
    <row r="633" spans="1:16" ht="25.5" hidden="1" x14ac:dyDescent="0.25">
      <c r="A633" s="16" t="s">
        <v>145</v>
      </c>
      <c r="B633" s="17" t="s">
        <v>151</v>
      </c>
      <c r="C633" s="17" t="s">
        <v>53</v>
      </c>
      <c r="D633" s="16" t="s">
        <v>75</v>
      </c>
      <c r="E633" s="16" t="s">
        <v>104</v>
      </c>
      <c r="F633" s="18">
        <v>0</v>
      </c>
      <c r="G633" s="18">
        <v>2</v>
      </c>
      <c r="H633" s="18">
        <v>0</v>
      </c>
      <c r="I633" s="18">
        <v>0</v>
      </c>
      <c r="J633" s="19">
        <v>0</v>
      </c>
      <c r="K633" s="19">
        <v>0</v>
      </c>
      <c r="L633" s="18">
        <v>2</v>
      </c>
      <c r="M633" s="18">
        <v>2</v>
      </c>
      <c r="N633" s="19">
        <v>0</v>
      </c>
      <c r="O633" s="18">
        <v>2</v>
      </c>
      <c r="P633" s="18">
        <v>2</v>
      </c>
    </row>
    <row r="634" spans="1:16" ht="25.5" hidden="1" x14ac:dyDescent="0.25">
      <c r="A634" s="16" t="s">
        <v>145</v>
      </c>
      <c r="B634" s="17" t="s">
        <v>151</v>
      </c>
      <c r="C634" s="17" t="s">
        <v>53</v>
      </c>
      <c r="D634" s="16" t="s">
        <v>28</v>
      </c>
      <c r="E634" s="16" t="s">
        <v>81</v>
      </c>
      <c r="F634" s="18">
        <v>0</v>
      </c>
      <c r="G634" s="18">
        <v>5</v>
      </c>
      <c r="H634" s="18">
        <v>0</v>
      </c>
      <c r="I634" s="18">
        <v>0</v>
      </c>
      <c r="J634" s="19">
        <v>0</v>
      </c>
      <c r="K634" s="19">
        <v>0</v>
      </c>
      <c r="L634" s="18">
        <v>5</v>
      </c>
      <c r="M634" s="18">
        <v>5</v>
      </c>
      <c r="N634" s="19">
        <v>0</v>
      </c>
      <c r="O634" s="18">
        <v>5</v>
      </c>
      <c r="P634" s="18">
        <v>4</v>
      </c>
    </row>
    <row r="635" spans="1:16" ht="25.5" hidden="1" x14ac:dyDescent="0.25">
      <c r="A635" s="16" t="s">
        <v>145</v>
      </c>
      <c r="B635" s="17" t="s">
        <v>151</v>
      </c>
      <c r="C635" s="17" t="s">
        <v>53</v>
      </c>
      <c r="D635" s="16" t="s">
        <v>28</v>
      </c>
      <c r="E635" s="16" t="s">
        <v>82</v>
      </c>
      <c r="F635" s="18">
        <v>4</v>
      </c>
      <c r="G635" s="18">
        <v>4</v>
      </c>
      <c r="H635" s="18">
        <v>5</v>
      </c>
      <c r="I635" s="18">
        <v>4</v>
      </c>
      <c r="J635" s="19">
        <v>2.6</v>
      </c>
      <c r="K635" s="19">
        <v>2.6</v>
      </c>
      <c r="L635" s="18">
        <v>17</v>
      </c>
      <c r="M635" s="18">
        <v>17</v>
      </c>
      <c r="N635" s="19">
        <v>2.6</v>
      </c>
      <c r="O635" s="18">
        <v>14</v>
      </c>
      <c r="P635" s="18">
        <v>11</v>
      </c>
    </row>
    <row r="636" spans="1:16" ht="25.5" hidden="1" x14ac:dyDescent="0.25">
      <c r="A636" s="16" t="s">
        <v>145</v>
      </c>
      <c r="B636" s="17" t="s">
        <v>151</v>
      </c>
      <c r="C636" s="17" t="s">
        <v>53</v>
      </c>
      <c r="D636" s="16" t="s">
        <v>28</v>
      </c>
      <c r="E636" s="16" t="s">
        <v>86</v>
      </c>
      <c r="F636" s="18">
        <v>0</v>
      </c>
      <c r="G636" s="18">
        <v>19</v>
      </c>
      <c r="H636" s="18">
        <v>0</v>
      </c>
      <c r="I636" s="18">
        <v>0</v>
      </c>
      <c r="J636" s="19">
        <v>0</v>
      </c>
      <c r="K636" s="19">
        <v>0</v>
      </c>
      <c r="L636" s="18">
        <v>19</v>
      </c>
      <c r="M636" s="18">
        <v>19</v>
      </c>
      <c r="N636" s="19">
        <v>0</v>
      </c>
      <c r="O636" s="18">
        <v>17</v>
      </c>
      <c r="P636" s="18">
        <v>14</v>
      </c>
    </row>
    <row r="637" spans="1:16" ht="25.5" hidden="1" x14ac:dyDescent="0.25">
      <c r="A637" s="16" t="s">
        <v>145</v>
      </c>
      <c r="B637" s="17" t="s">
        <v>151</v>
      </c>
      <c r="C637" s="17" t="s">
        <v>53</v>
      </c>
      <c r="D637" s="16" t="s">
        <v>28</v>
      </c>
      <c r="E637" s="16" t="s">
        <v>87</v>
      </c>
      <c r="F637" s="18">
        <v>0</v>
      </c>
      <c r="G637" s="18">
        <v>0</v>
      </c>
      <c r="H637" s="18">
        <v>0</v>
      </c>
      <c r="I637" s="18">
        <v>2</v>
      </c>
      <c r="J637" s="19">
        <v>0</v>
      </c>
      <c r="K637" s="19">
        <v>0</v>
      </c>
      <c r="L637" s="18">
        <v>2</v>
      </c>
      <c r="M637" s="18">
        <v>2</v>
      </c>
      <c r="N637" s="19">
        <v>0</v>
      </c>
      <c r="O637" s="18">
        <v>2</v>
      </c>
      <c r="P637" s="18">
        <v>2</v>
      </c>
    </row>
    <row r="638" spans="1:16" ht="25.5" hidden="1" x14ac:dyDescent="0.25">
      <c r="A638" s="16" t="s">
        <v>145</v>
      </c>
      <c r="B638" s="17" t="s">
        <v>151</v>
      </c>
      <c r="C638" s="17" t="s">
        <v>53</v>
      </c>
      <c r="D638" s="16" t="s">
        <v>30</v>
      </c>
      <c r="E638" s="16" t="s">
        <v>92</v>
      </c>
      <c r="F638" s="18">
        <v>2</v>
      </c>
      <c r="G638" s="18">
        <v>12</v>
      </c>
      <c r="H638" s="18">
        <v>7</v>
      </c>
      <c r="I638" s="18">
        <v>2</v>
      </c>
      <c r="J638" s="19">
        <v>0</v>
      </c>
      <c r="K638" s="19">
        <v>0</v>
      </c>
      <c r="L638" s="18">
        <v>23</v>
      </c>
      <c r="M638" s="18">
        <v>23</v>
      </c>
      <c r="N638" s="19">
        <v>0</v>
      </c>
      <c r="O638" s="18">
        <v>18</v>
      </c>
      <c r="P638" s="18">
        <v>14</v>
      </c>
    </row>
    <row r="639" spans="1:16" ht="25.5" hidden="1" x14ac:dyDescent="0.25">
      <c r="A639" s="16" t="s">
        <v>145</v>
      </c>
      <c r="B639" s="17" t="s">
        <v>152</v>
      </c>
      <c r="C639" s="17" t="s">
        <v>53</v>
      </c>
      <c r="D639" s="16" t="s">
        <v>57</v>
      </c>
      <c r="E639" s="16" t="s">
        <v>147</v>
      </c>
      <c r="F639" s="18">
        <v>1550</v>
      </c>
      <c r="G639" s="18">
        <v>1840</v>
      </c>
      <c r="H639" s="18">
        <v>1920</v>
      </c>
      <c r="I639" s="18">
        <v>2081</v>
      </c>
      <c r="J639" s="19">
        <v>1669.21</v>
      </c>
      <c r="K639" s="19">
        <v>1299.0999999999999</v>
      </c>
      <c r="L639" s="18">
        <v>7391</v>
      </c>
      <c r="M639" s="18">
        <v>7391</v>
      </c>
      <c r="N639" s="19">
        <v>1299.0999999999999</v>
      </c>
      <c r="O639" s="18">
        <v>7664</v>
      </c>
      <c r="P639" s="18">
        <v>7690</v>
      </c>
    </row>
    <row r="640" spans="1:16" ht="25.5" hidden="1" x14ac:dyDescent="0.25">
      <c r="A640" s="16" t="s">
        <v>145</v>
      </c>
      <c r="B640" s="17" t="s">
        <v>152</v>
      </c>
      <c r="C640" s="17" t="s">
        <v>53</v>
      </c>
      <c r="D640" s="16" t="s">
        <v>61</v>
      </c>
      <c r="E640" s="16" t="s">
        <v>148</v>
      </c>
      <c r="F640" s="18">
        <v>468</v>
      </c>
      <c r="G640" s="18">
        <v>556</v>
      </c>
      <c r="H640" s="18">
        <v>580</v>
      </c>
      <c r="I640" s="18">
        <v>628</v>
      </c>
      <c r="J640" s="19">
        <v>473.27</v>
      </c>
      <c r="K640" s="19">
        <v>284.5</v>
      </c>
      <c r="L640" s="18">
        <v>2232</v>
      </c>
      <c r="M640" s="18">
        <v>2232</v>
      </c>
      <c r="N640" s="19">
        <v>284.5</v>
      </c>
      <c r="O640" s="18">
        <v>2315</v>
      </c>
      <c r="P640" s="18">
        <v>2323</v>
      </c>
    </row>
    <row r="641" spans="1:16" ht="25.5" hidden="1" x14ac:dyDescent="0.25">
      <c r="A641" s="16" t="s">
        <v>145</v>
      </c>
      <c r="B641" s="17" t="s">
        <v>152</v>
      </c>
      <c r="C641" s="17" t="s">
        <v>53</v>
      </c>
      <c r="D641" s="16" t="s">
        <v>63</v>
      </c>
      <c r="E641" s="16" t="s">
        <v>64</v>
      </c>
      <c r="F641" s="18">
        <v>20</v>
      </c>
      <c r="G641" s="18">
        <v>33</v>
      </c>
      <c r="H641" s="18">
        <v>47</v>
      </c>
      <c r="I641" s="18">
        <v>23</v>
      </c>
      <c r="J641" s="19">
        <v>12.93</v>
      </c>
      <c r="K641" s="19">
        <v>12.03</v>
      </c>
      <c r="L641" s="18">
        <v>123</v>
      </c>
      <c r="M641" s="18">
        <v>123</v>
      </c>
      <c r="N641" s="19">
        <v>12.03</v>
      </c>
      <c r="O641" s="18">
        <v>111</v>
      </c>
      <c r="P641" s="18">
        <v>89</v>
      </c>
    </row>
    <row r="642" spans="1:16" ht="25.5" hidden="1" x14ac:dyDescent="0.25">
      <c r="A642" s="16" t="s">
        <v>145</v>
      </c>
      <c r="B642" s="17" t="s">
        <v>152</v>
      </c>
      <c r="C642" s="17" t="s">
        <v>53</v>
      </c>
      <c r="D642" s="16" t="s">
        <v>75</v>
      </c>
      <c r="E642" s="16" t="s">
        <v>104</v>
      </c>
      <c r="F642" s="18">
        <v>6</v>
      </c>
      <c r="G642" s="18">
        <v>8</v>
      </c>
      <c r="H642" s="18">
        <v>10</v>
      </c>
      <c r="I642" s="18">
        <v>10</v>
      </c>
      <c r="J642" s="19">
        <v>3.12</v>
      </c>
      <c r="K642" s="19">
        <v>3.12</v>
      </c>
      <c r="L642" s="18">
        <v>34</v>
      </c>
      <c r="M642" s="18">
        <v>34</v>
      </c>
      <c r="N642" s="19">
        <v>3.12</v>
      </c>
      <c r="O642" s="18">
        <v>30</v>
      </c>
      <c r="P642" s="18">
        <v>19</v>
      </c>
    </row>
    <row r="643" spans="1:16" ht="25.5" hidden="1" x14ac:dyDescent="0.25">
      <c r="A643" s="16" t="s">
        <v>145</v>
      </c>
      <c r="B643" s="17" t="s">
        <v>152</v>
      </c>
      <c r="C643" s="17" t="s">
        <v>53</v>
      </c>
      <c r="D643" s="16" t="s">
        <v>75</v>
      </c>
      <c r="E643" s="16" t="s">
        <v>76</v>
      </c>
      <c r="F643" s="18">
        <v>7</v>
      </c>
      <c r="G643" s="18">
        <v>5</v>
      </c>
      <c r="H643" s="18">
        <v>6</v>
      </c>
      <c r="I643" s="18">
        <v>5</v>
      </c>
      <c r="J643" s="19">
        <v>3.2</v>
      </c>
      <c r="K643" s="19">
        <v>2</v>
      </c>
      <c r="L643" s="18">
        <v>23</v>
      </c>
      <c r="M643" s="18">
        <v>23</v>
      </c>
      <c r="N643" s="19">
        <v>2</v>
      </c>
      <c r="O643" s="18">
        <v>21</v>
      </c>
      <c r="P643" s="18">
        <v>21</v>
      </c>
    </row>
    <row r="644" spans="1:16" ht="25.5" hidden="1" x14ac:dyDescent="0.25">
      <c r="A644" s="16" t="s">
        <v>145</v>
      </c>
      <c r="B644" s="17" t="s">
        <v>152</v>
      </c>
      <c r="C644" s="17" t="s">
        <v>53</v>
      </c>
      <c r="D644" s="16" t="s">
        <v>75</v>
      </c>
      <c r="E644" s="16" t="s">
        <v>78</v>
      </c>
      <c r="F644" s="18">
        <v>0</v>
      </c>
      <c r="G644" s="18">
        <v>2</v>
      </c>
      <c r="H644" s="18">
        <v>0</v>
      </c>
      <c r="I644" s="18">
        <v>0</v>
      </c>
      <c r="J644" s="19">
        <v>0</v>
      </c>
      <c r="K644" s="19">
        <v>0</v>
      </c>
      <c r="L644" s="18">
        <v>2</v>
      </c>
      <c r="M644" s="18">
        <v>2</v>
      </c>
      <c r="N644" s="19">
        <v>0</v>
      </c>
      <c r="O644" s="18">
        <v>2</v>
      </c>
      <c r="P644" s="18">
        <v>2</v>
      </c>
    </row>
    <row r="645" spans="1:16" ht="25.5" hidden="1" x14ac:dyDescent="0.25">
      <c r="A645" s="16" t="s">
        <v>145</v>
      </c>
      <c r="B645" s="17" t="s">
        <v>152</v>
      </c>
      <c r="C645" s="17" t="s">
        <v>53</v>
      </c>
      <c r="D645" s="16" t="s">
        <v>28</v>
      </c>
      <c r="E645" s="16" t="s">
        <v>81</v>
      </c>
      <c r="F645" s="18">
        <v>0</v>
      </c>
      <c r="G645" s="18">
        <v>29</v>
      </c>
      <c r="H645" s="18">
        <v>0</v>
      </c>
      <c r="I645" s="18">
        <v>0</v>
      </c>
      <c r="J645" s="19">
        <v>0</v>
      </c>
      <c r="K645" s="19">
        <v>0</v>
      </c>
      <c r="L645" s="18">
        <v>29</v>
      </c>
      <c r="M645" s="18">
        <v>29</v>
      </c>
      <c r="N645" s="19">
        <v>0</v>
      </c>
      <c r="O645" s="18">
        <v>28</v>
      </c>
      <c r="P645" s="18">
        <v>25</v>
      </c>
    </row>
    <row r="646" spans="1:16" ht="25.5" hidden="1" x14ac:dyDescent="0.25">
      <c r="A646" s="16" t="s">
        <v>145</v>
      </c>
      <c r="B646" s="17" t="s">
        <v>152</v>
      </c>
      <c r="C646" s="17" t="s">
        <v>53</v>
      </c>
      <c r="D646" s="16" t="s">
        <v>28</v>
      </c>
      <c r="E646" s="16" t="s">
        <v>82</v>
      </c>
      <c r="F646" s="18">
        <v>50</v>
      </c>
      <c r="G646" s="18">
        <v>202</v>
      </c>
      <c r="H646" s="18">
        <v>70</v>
      </c>
      <c r="I646" s="18">
        <v>70</v>
      </c>
      <c r="J646" s="19">
        <v>216.93</v>
      </c>
      <c r="K646" s="19">
        <v>46.74</v>
      </c>
      <c r="L646" s="18">
        <v>392</v>
      </c>
      <c r="M646" s="18">
        <v>392</v>
      </c>
      <c r="N646" s="19">
        <v>46.74</v>
      </c>
      <c r="O646" s="18">
        <v>314</v>
      </c>
      <c r="P646" s="18">
        <v>236</v>
      </c>
    </row>
    <row r="647" spans="1:16" ht="25.5" hidden="1" x14ac:dyDescent="0.25">
      <c r="A647" s="16" t="s">
        <v>145</v>
      </c>
      <c r="B647" s="17" t="s">
        <v>152</v>
      </c>
      <c r="C647" s="17" t="s">
        <v>53</v>
      </c>
      <c r="D647" s="16" t="s">
        <v>28</v>
      </c>
      <c r="E647" s="16" t="s">
        <v>97</v>
      </c>
      <c r="F647" s="18">
        <v>0</v>
      </c>
      <c r="G647" s="18">
        <v>13</v>
      </c>
      <c r="H647" s="18">
        <v>56</v>
      </c>
      <c r="I647" s="18">
        <v>20</v>
      </c>
      <c r="J647" s="19">
        <v>0.41</v>
      </c>
      <c r="K647" s="19">
        <v>0</v>
      </c>
      <c r="L647" s="18">
        <v>89</v>
      </c>
      <c r="M647" s="18">
        <v>89</v>
      </c>
      <c r="N647" s="19">
        <v>0</v>
      </c>
      <c r="O647" s="18">
        <v>62</v>
      </c>
      <c r="P647" s="18">
        <v>43</v>
      </c>
    </row>
    <row r="648" spans="1:16" ht="25.5" hidden="1" x14ac:dyDescent="0.25">
      <c r="A648" s="16" t="s">
        <v>145</v>
      </c>
      <c r="B648" s="17" t="s">
        <v>152</v>
      </c>
      <c r="C648" s="17" t="s">
        <v>53</v>
      </c>
      <c r="D648" s="16" t="s">
        <v>28</v>
      </c>
      <c r="E648" s="16" t="s">
        <v>85</v>
      </c>
      <c r="F648" s="18">
        <v>0</v>
      </c>
      <c r="G648" s="18">
        <v>0</v>
      </c>
      <c r="H648" s="18">
        <v>18</v>
      </c>
      <c r="I648" s="18">
        <v>0</v>
      </c>
      <c r="J648" s="19">
        <v>0</v>
      </c>
      <c r="K648" s="19">
        <v>0</v>
      </c>
      <c r="L648" s="18">
        <v>18</v>
      </c>
      <c r="M648" s="18">
        <v>18</v>
      </c>
      <c r="N648" s="19">
        <v>0</v>
      </c>
      <c r="O648" s="18">
        <v>14</v>
      </c>
      <c r="P648" s="18">
        <v>11</v>
      </c>
    </row>
    <row r="649" spans="1:16" ht="25.5" hidden="1" x14ac:dyDescent="0.25">
      <c r="A649" s="16" t="s">
        <v>145</v>
      </c>
      <c r="B649" s="17" t="s">
        <v>152</v>
      </c>
      <c r="C649" s="17" t="s">
        <v>53</v>
      </c>
      <c r="D649" s="16" t="s">
        <v>28</v>
      </c>
      <c r="E649" s="16" t="s">
        <v>86</v>
      </c>
      <c r="F649" s="18">
        <v>60</v>
      </c>
      <c r="G649" s="18">
        <v>60</v>
      </c>
      <c r="H649" s="18">
        <v>70</v>
      </c>
      <c r="I649" s="18">
        <v>70</v>
      </c>
      <c r="J649" s="19">
        <v>52.43</v>
      </c>
      <c r="K649" s="19">
        <v>21.5</v>
      </c>
      <c r="L649" s="18">
        <v>260</v>
      </c>
      <c r="M649" s="18">
        <v>260</v>
      </c>
      <c r="N649" s="19">
        <v>21.5</v>
      </c>
      <c r="O649" s="18">
        <v>234</v>
      </c>
      <c r="P649" s="18">
        <v>187</v>
      </c>
    </row>
    <row r="650" spans="1:16" ht="25.5" hidden="1" x14ac:dyDescent="0.25">
      <c r="A650" s="16" t="s">
        <v>145</v>
      </c>
      <c r="B650" s="17" t="s">
        <v>152</v>
      </c>
      <c r="C650" s="17" t="s">
        <v>53</v>
      </c>
      <c r="D650" s="16" t="s">
        <v>88</v>
      </c>
      <c r="E650" s="16" t="s">
        <v>89</v>
      </c>
      <c r="F650" s="18">
        <v>5</v>
      </c>
      <c r="G650" s="18">
        <v>5</v>
      </c>
      <c r="H650" s="18">
        <v>4</v>
      </c>
      <c r="I650" s="18">
        <v>0</v>
      </c>
      <c r="J650" s="19">
        <v>3.5</v>
      </c>
      <c r="K650" s="19">
        <v>3.5</v>
      </c>
      <c r="L650" s="18">
        <v>14</v>
      </c>
      <c r="M650" s="18">
        <v>14</v>
      </c>
      <c r="N650" s="19">
        <v>3.5</v>
      </c>
      <c r="O650" s="18">
        <v>14</v>
      </c>
      <c r="P650" s="18">
        <v>14</v>
      </c>
    </row>
    <row r="651" spans="1:16" ht="25.5" hidden="1" x14ac:dyDescent="0.25">
      <c r="A651" s="16" t="s">
        <v>145</v>
      </c>
      <c r="B651" s="17" t="s">
        <v>152</v>
      </c>
      <c r="C651" s="17" t="s">
        <v>53</v>
      </c>
      <c r="D651" s="16" t="s">
        <v>30</v>
      </c>
      <c r="E651" s="16" t="s">
        <v>92</v>
      </c>
      <c r="F651" s="18">
        <v>25</v>
      </c>
      <c r="G651" s="18">
        <v>138</v>
      </c>
      <c r="H651" s="18">
        <v>55</v>
      </c>
      <c r="I651" s="18">
        <v>49</v>
      </c>
      <c r="J651" s="19">
        <v>10.92</v>
      </c>
      <c r="K651" s="19">
        <v>8.2200000000000006</v>
      </c>
      <c r="L651" s="18">
        <v>267</v>
      </c>
      <c r="M651" s="18">
        <v>267</v>
      </c>
      <c r="N651" s="19">
        <v>8.2200000000000006</v>
      </c>
      <c r="O651" s="18">
        <v>214</v>
      </c>
      <c r="P651" s="18">
        <v>161</v>
      </c>
    </row>
    <row r="652" spans="1:16" ht="25.5" hidden="1" x14ac:dyDescent="0.25">
      <c r="A652" s="16" t="s">
        <v>145</v>
      </c>
      <c r="B652" s="17" t="s">
        <v>152</v>
      </c>
      <c r="C652" s="17" t="s">
        <v>53</v>
      </c>
      <c r="D652" s="16" t="s">
        <v>30</v>
      </c>
      <c r="E652" s="16" t="s">
        <v>93</v>
      </c>
      <c r="F652" s="18">
        <v>49</v>
      </c>
      <c r="G652" s="18">
        <v>58</v>
      </c>
      <c r="H652" s="18">
        <v>48</v>
      </c>
      <c r="I652" s="18">
        <v>48</v>
      </c>
      <c r="J652" s="19">
        <v>59</v>
      </c>
      <c r="K652" s="19">
        <v>49</v>
      </c>
      <c r="L652" s="18">
        <v>203</v>
      </c>
      <c r="M652" s="18">
        <v>203</v>
      </c>
      <c r="N652" s="19">
        <v>49</v>
      </c>
      <c r="O652" s="18">
        <v>180</v>
      </c>
      <c r="P652" s="18">
        <v>139</v>
      </c>
    </row>
    <row r="653" spans="1:16" ht="25.5" hidden="1" x14ac:dyDescent="0.25">
      <c r="A653" s="16" t="s">
        <v>145</v>
      </c>
      <c r="B653" s="17" t="s">
        <v>152</v>
      </c>
      <c r="C653" s="17" t="s">
        <v>53</v>
      </c>
      <c r="D653" s="16" t="s">
        <v>30</v>
      </c>
      <c r="E653" s="16" t="s">
        <v>94</v>
      </c>
      <c r="F653" s="18">
        <v>6</v>
      </c>
      <c r="G653" s="18">
        <v>7</v>
      </c>
      <c r="H653" s="18">
        <v>7</v>
      </c>
      <c r="I653" s="18">
        <v>7</v>
      </c>
      <c r="J653" s="19">
        <v>0</v>
      </c>
      <c r="K653" s="19">
        <v>0</v>
      </c>
      <c r="L653" s="18">
        <v>27</v>
      </c>
      <c r="M653" s="18">
        <v>27</v>
      </c>
      <c r="N653" s="19">
        <v>0</v>
      </c>
      <c r="O653" s="18">
        <v>27</v>
      </c>
      <c r="P653" s="18">
        <v>27</v>
      </c>
    </row>
    <row r="654" spans="1:16" hidden="1" x14ac:dyDescent="0.25">
      <c r="A654" s="11" t="s">
        <v>153</v>
      </c>
      <c r="B654" s="12"/>
      <c r="C654" s="12"/>
      <c r="D654" s="13"/>
      <c r="E654" s="13"/>
      <c r="F654" s="14">
        <v>1750</v>
      </c>
      <c r="G654" s="14">
        <v>0</v>
      </c>
      <c r="H654" s="14">
        <v>0</v>
      </c>
      <c r="I654" s="14">
        <v>0</v>
      </c>
      <c r="J654" s="15">
        <v>0</v>
      </c>
      <c r="K654" s="15">
        <v>0</v>
      </c>
      <c r="L654" s="14">
        <v>1750</v>
      </c>
      <c r="M654" s="14">
        <v>1750</v>
      </c>
      <c r="N654" s="15">
        <v>0</v>
      </c>
      <c r="O654" s="14">
        <v>1750</v>
      </c>
      <c r="P654" s="14">
        <v>1750</v>
      </c>
    </row>
    <row r="655" spans="1:16" ht="25.5" hidden="1" x14ac:dyDescent="0.25">
      <c r="A655" s="16" t="s">
        <v>153</v>
      </c>
      <c r="B655" s="17" t="s">
        <v>154</v>
      </c>
      <c r="C655" s="17" t="s">
        <v>53</v>
      </c>
      <c r="D655" s="16" t="s">
        <v>88</v>
      </c>
      <c r="E655" s="16" t="s">
        <v>46</v>
      </c>
      <c r="F655" s="18">
        <v>1750</v>
      </c>
      <c r="G655" s="18">
        <v>0</v>
      </c>
      <c r="H655" s="18">
        <v>0</v>
      </c>
      <c r="I655" s="18">
        <v>0</v>
      </c>
      <c r="J655" s="19">
        <v>0</v>
      </c>
      <c r="K655" s="19">
        <v>0</v>
      </c>
      <c r="L655" s="18">
        <v>1750</v>
      </c>
      <c r="M655" s="18">
        <v>1750</v>
      </c>
      <c r="N655" s="19">
        <v>0</v>
      </c>
      <c r="O655" s="18">
        <v>1750</v>
      </c>
      <c r="P655" s="18">
        <v>1750</v>
      </c>
    </row>
    <row r="656" spans="1:16" hidden="1" x14ac:dyDescent="0.25">
      <c r="A656" s="11" t="s">
        <v>155</v>
      </c>
      <c r="B656" s="12"/>
      <c r="C656" s="12"/>
      <c r="D656" s="13"/>
      <c r="E656" s="13"/>
      <c r="F656" s="14">
        <v>1286</v>
      </c>
      <c r="G656" s="14">
        <v>353</v>
      </c>
      <c r="H656" s="14">
        <v>70</v>
      </c>
      <c r="I656" s="14">
        <v>656</v>
      </c>
      <c r="J656" s="15">
        <v>1132.81</v>
      </c>
      <c r="K656" s="15">
        <v>1132.81</v>
      </c>
      <c r="L656" s="14">
        <v>2365</v>
      </c>
      <c r="M656" s="14">
        <v>2365</v>
      </c>
      <c r="N656" s="15">
        <v>1132.81</v>
      </c>
      <c r="O656" s="14">
        <v>2365</v>
      </c>
      <c r="P656" s="14">
        <v>2365</v>
      </c>
    </row>
    <row r="657" spans="1:16" ht="25.5" hidden="1" x14ac:dyDescent="0.25">
      <c r="A657" s="16" t="s">
        <v>155</v>
      </c>
      <c r="B657" s="17" t="s">
        <v>52</v>
      </c>
      <c r="C657" s="17" t="s">
        <v>53</v>
      </c>
      <c r="D657" s="16" t="s">
        <v>28</v>
      </c>
      <c r="E657" s="16" t="s">
        <v>29</v>
      </c>
      <c r="F657" s="18">
        <v>51</v>
      </c>
      <c r="G657" s="18">
        <v>0</v>
      </c>
      <c r="H657" s="18">
        <v>0</v>
      </c>
      <c r="I657" s="18">
        <v>50</v>
      </c>
      <c r="J657" s="19">
        <v>12.71</v>
      </c>
      <c r="K657" s="19">
        <v>12.71</v>
      </c>
      <c r="L657" s="18">
        <v>90</v>
      </c>
      <c r="M657" s="18">
        <v>101</v>
      </c>
      <c r="N657" s="19">
        <v>12.71</v>
      </c>
      <c r="O657" s="18">
        <v>90</v>
      </c>
      <c r="P657" s="18">
        <v>90</v>
      </c>
    </row>
    <row r="658" spans="1:16" ht="25.5" hidden="1" x14ac:dyDescent="0.25">
      <c r="A658" s="16" t="s">
        <v>155</v>
      </c>
      <c r="B658" s="17" t="s">
        <v>52</v>
      </c>
      <c r="C658" s="17" t="s">
        <v>53</v>
      </c>
      <c r="D658" s="16" t="s">
        <v>88</v>
      </c>
      <c r="E658" s="16" t="s">
        <v>46</v>
      </c>
      <c r="F658" s="18">
        <v>1235</v>
      </c>
      <c r="G658" s="18">
        <v>353</v>
      </c>
      <c r="H658" s="18">
        <v>70</v>
      </c>
      <c r="I658" s="18">
        <v>606</v>
      </c>
      <c r="J658" s="19">
        <v>1120.0999999999999</v>
      </c>
      <c r="K658" s="19">
        <v>1120.0999999999999</v>
      </c>
      <c r="L658" s="18">
        <v>2275</v>
      </c>
      <c r="M658" s="18">
        <v>2264</v>
      </c>
      <c r="N658" s="19">
        <v>1120.0999999999999</v>
      </c>
      <c r="O658" s="18">
        <v>2275</v>
      </c>
      <c r="P658" s="18">
        <v>2275</v>
      </c>
    </row>
    <row r="659" spans="1:16" hidden="1" x14ac:dyDescent="0.25">
      <c r="A659" s="11" t="s">
        <v>156</v>
      </c>
      <c r="B659" s="12"/>
      <c r="C659" s="12"/>
      <c r="D659" s="13"/>
      <c r="E659" s="13"/>
      <c r="F659" s="14">
        <v>898</v>
      </c>
      <c r="G659" s="14">
        <v>1706</v>
      </c>
      <c r="H659" s="14">
        <v>1436</v>
      </c>
      <c r="I659" s="14">
        <v>1109</v>
      </c>
      <c r="J659" s="15">
        <v>1129.48</v>
      </c>
      <c r="K659" s="15">
        <v>767.48</v>
      </c>
      <c r="L659" s="14">
        <v>5149</v>
      </c>
      <c r="M659" s="14">
        <v>5149</v>
      </c>
      <c r="N659" s="15">
        <v>767.48</v>
      </c>
      <c r="O659" s="14">
        <v>5576</v>
      </c>
      <c r="P659" s="14">
        <v>5047</v>
      </c>
    </row>
    <row r="660" spans="1:16" hidden="1" x14ac:dyDescent="0.25">
      <c r="A660" s="11" t="s">
        <v>157</v>
      </c>
      <c r="B660" s="12"/>
      <c r="C660" s="12"/>
      <c r="D660" s="13"/>
      <c r="E660" s="13"/>
      <c r="F660" s="14">
        <v>898</v>
      </c>
      <c r="G660" s="14">
        <v>1482</v>
      </c>
      <c r="H660" s="14">
        <v>1398</v>
      </c>
      <c r="I660" s="14">
        <v>1031</v>
      </c>
      <c r="J660" s="15">
        <v>1129.48</v>
      </c>
      <c r="K660" s="15">
        <v>767.48</v>
      </c>
      <c r="L660" s="14">
        <v>4809</v>
      </c>
      <c r="M660" s="14">
        <v>4809</v>
      </c>
      <c r="N660" s="15">
        <v>767.48</v>
      </c>
      <c r="O660" s="14">
        <v>4884</v>
      </c>
      <c r="P660" s="14">
        <v>4642</v>
      </c>
    </row>
    <row r="661" spans="1:16" hidden="1" x14ac:dyDescent="0.25">
      <c r="A661" s="11" t="s">
        <v>158</v>
      </c>
      <c r="B661" s="12"/>
      <c r="C661" s="12"/>
      <c r="D661" s="13"/>
      <c r="E661" s="13"/>
      <c r="F661" s="14">
        <v>898</v>
      </c>
      <c r="G661" s="14">
        <v>1482</v>
      </c>
      <c r="H661" s="14">
        <v>1398</v>
      </c>
      <c r="I661" s="14">
        <v>1031</v>
      </c>
      <c r="J661" s="15">
        <v>1129.48</v>
      </c>
      <c r="K661" s="15">
        <v>767.48</v>
      </c>
      <c r="L661" s="14">
        <v>4809</v>
      </c>
      <c r="M661" s="14">
        <v>4809</v>
      </c>
      <c r="N661" s="15">
        <v>767.48</v>
      </c>
      <c r="O661" s="14">
        <v>4884</v>
      </c>
      <c r="P661" s="14">
        <v>4642</v>
      </c>
    </row>
    <row r="662" spans="1:16" ht="51" hidden="1" x14ac:dyDescent="0.25">
      <c r="A662" s="16" t="s">
        <v>158</v>
      </c>
      <c r="B662" s="17" t="s">
        <v>159</v>
      </c>
      <c r="C662" s="17" t="s">
        <v>53</v>
      </c>
      <c r="D662" s="16" t="s">
        <v>160</v>
      </c>
      <c r="E662" s="16" t="s">
        <v>147</v>
      </c>
      <c r="F662" s="18">
        <v>291</v>
      </c>
      <c r="G662" s="18">
        <v>373</v>
      </c>
      <c r="H662" s="18">
        <v>402</v>
      </c>
      <c r="I662" s="18">
        <v>482</v>
      </c>
      <c r="J662" s="19">
        <v>419.24</v>
      </c>
      <c r="K662" s="19">
        <v>289.24</v>
      </c>
      <c r="L662" s="18">
        <v>1548</v>
      </c>
      <c r="M662" s="18">
        <v>1548</v>
      </c>
      <c r="N662" s="19">
        <v>289.24</v>
      </c>
      <c r="O662" s="18">
        <v>1606</v>
      </c>
      <c r="P662" s="18">
        <v>1611</v>
      </c>
    </row>
    <row r="663" spans="1:16" ht="51" hidden="1" x14ac:dyDescent="0.25">
      <c r="A663" s="16" t="s">
        <v>158</v>
      </c>
      <c r="B663" s="17" t="s">
        <v>159</v>
      </c>
      <c r="C663" s="17" t="s">
        <v>53</v>
      </c>
      <c r="D663" s="16" t="s">
        <v>160</v>
      </c>
      <c r="E663" s="16" t="s">
        <v>148</v>
      </c>
      <c r="F663" s="18">
        <v>88</v>
      </c>
      <c r="G663" s="18">
        <v>113</v>
      </c>
      <c r="H663" s="18">
        <v>122</v>
      </c>
      <c r="I663" s="18">
        <v>145</v>
      </c>
      <c r="J663" s="19">
        <v>121.48</v>
      </c>
      <c r="K663" s="19">
        <v>81.48</v>
      </c>
      <c r="L663" s="18">
        <v>468</v>
      </c>
      <c r="M663" s="18">
        <v>468</v>
      </c>
      <c r="N663" s="19">
        <v>81.48</v>
      </c>
      <c r="O663" s="18">
        <v>485</v>
      </c>
      <c r="P663" s="18">
        <v>487</v>
      </c>
    </row>
    <row r="664" spans="1:16" ht="51" hidden="1" x14ac:dyDescent="0.25">
      <c r="A664" s="16" t="s">
        <v>158</v>
      </c>
      <c r="B664" s="17" t="s">
        <v>159</v>
      </c>
      <c r="C664" s="17" t="s">
        <v>53</v>
      </c>
      <c r="D664" s="16" t="s">
        <v>160</v>
      </c>
      <c r="E664" s="16" t="s">
        <v>64</v>
      </c>
      <c r="F664" s="18">
        <v>22</v>
      </c>
      <c r="G664" s="18">
        <v>23</v>
      </c>
      <c r="H664" s="18">
        <v>22</v>
      </c>
      <c r="I664" s="18">
        <v>23</v>
      </c>
      <c r="J664" s="19">
        <v>28.8</v>
      </c>
      <c r="K664" s="19">
        <v>21.5</v>
      </c>
      <c r="L664" s="18">
        <v>90</v>
      </c>
      <c r="M664" s="18">
        <v>90</v>
      </c>
      <c r="N664" s="19">
        <v>21.5</v>
      </c>
      <c r="O664" s="18">
        <v>90</v>
      </c>
      <c r="P664" s="18">
        <v>81</v>
      </c>
    </row>
    <row r="665" spans="1:16" ht="51" hidden="1" x14ac:dyDescent="0.25">
      <c r="A665" s="16" t="s">
        <v>158</v>
      </c>
      <c r="B665" s="17" t="s">
        <v>159</v>
      </c>
      <c r="C665" s="17" t="s">
        <v>53</v>
      </c>
      <c r="D665" s="16" t="s">
        <v>160</v>
      </c>
      <c r="E665" s="16" t="s">
        <v>96</v>
      </c>
      <c r="F665" s="18">
        <v>2</v>
      </c>
      <c r="G665" s="18">
        <v>1</v>
      </c>
      <c r="H665" s="18">
        <v>1</v>
      </c>
      <c r="I665" s="18">
        <v>1</v>
      </c>
      <c r="J665" s="19">
        <v>3</v>
      </c>
      <c r="K665" s="19">
        <v>0</v>
      </c>
      <c r="L665" s="18">
        <v>5</v>
      </c>
      <c r="M665" s="18">
        <v>5</v>
      </c>
      <c r="N665" s="19">
        <v>0</v>
      </c>
      <c r="O665" s="18">
        <v>5</v>
      </c>
      <c r="P665" s="18">
        <v>5</v>
      </c>
    </row>
    <row r="666" spans="1:16" ht="51" hidden="1" x14ac:dyDescent="0.25">
      <c r="A666" s="16" t="s">
        <v>158</v>
      </c>
      <c r="B666" s="17" t="s">
        <v>159</v>
      </c>
      <c r="C666" s="17" t="s">
        <v>53</v>
      </c>
      <c r="D666" s="16" t="s">
        <v>160</v>
      </c>
      <c r="E666" s="16" t="s">
        <v>69</v>
      </c>
      <c r="F666" s="18">
        <v>87</v>
      </c>
      <c r="G666" s="18">
        <v>39</v>
      </c>
      <c r="H666" s="18">
        <v>0</v>
      </c>
      <c r="I666" s="18">
        <v>81</v>
      </c>
      <c r="J666" s="19">
        <v>120.4</v>
      </c>
      <c r="K666" s="19">
        <v>87</v>
      </c>
      <c r="L666" s="18">
        <v>207</v>
      </c>
      <c r="M666" s="18">
        <v>207</v>
      </c>
      <c r="N666" s="19">
        <v>87</v>
      </c>
      <c r="O666" s="18">
        <v>207</v>
      </c>
      <c r="P666" s="18">
        <v>207</v>
      </c>
    </row>
    <row r="667" spans="1:16" ht="51" hidden="1" x14ac:dyDescent="0.25">
      <c r="A667" s="16" t="s">
        <v>158</v>
      </c>
      <c r="B667" s="17" t="s">
        <v>159</v>
      </c>
      <c r="C667" s="17" t="s">
        <v>53</v>
      </c>
      <c r="D667" s="16" t="s">
        <v>160</v>
      </c>
      <c r="E667" s="16" t="s">
        <v>70</v>
      </c>
      <c r="F667" s="18">
        <v>23</v>
      </c>
      <c r="G667" s="18">
        <v>21</v>
      </c>
      <c r="H667" s="18">
        <v>19</v>
      </c>
      <c r="I667" s="18">
        <v>16</v>
      </c>
      <c r="J667" s="19">
        <v>33</v>
      </c>
      <c r="K667" s="19">
        <v>22.2</v>
      </c>
      <c r="L667" s="18">
        <v>79</v>
      </c>
      <c r="M667" s="18">
        <v>79</v>
      </c>
      <c r="N667" s="19">
        <v>22.2</v>
      </c>
      <c r="O667" s="18">
        <v>79</v>
      </c>
      <c r="P667" s="18">
        <v>79</v>
      </c>
    </row>
    <row r="668" spans="1:16" ht="51" hidden="1" x14ac:dyDescent="0.25">
      <c r="A668" s="16" t="s">
        <v>158</v>
      </c>
      <c r="B668" s="17" t="s">
        <v>159</v>
      </c>
      <c r="C668" s="17" t="s">
        <v>53</v>
      </c>
      <c r="D668" s="16" t="s">
        <v>160</v>
      </c>
      <c r="E668" s="16" t="s">
        <v>71</v>
      </c>
      <c r="F668" s="18">
        <v>5</v>
      </c>
      <c r="G668" s="18">
        <v>4</v>
      </c>
      <c r="H668" s="18">
        <v>6</v>
      </c>
      <c r="I668" s="18">
        <v>2</v>
      </c>
      <c r="J668" s="19">
        <v>7.3</v>
      </c>
      <c r="K668" s="19">
        <v>5</v>
      </c>
      <c r="L668" s="18">
        <v>17</v>
      </c>
      <c r="M668" s="18">
        <v>17</v>
      </c>
      <c r="N668" s="19">
        <v>5</v>
      </c>
      <c r="O668" s="18">
        <v>17</v>
      </c>
      <c r="P668" s="18">
        <v>17</v>
      </c>
    </row>
    <row r="669" spans="1:16" ht="51" hidden="1" x14ac:dyDescent="0.25">
      <c r="A669" s="16" t="s">
        <v>158</v>
      </c>
      <c r="B669" s="17" t="s">
        <v>159</v>
      </c>
      <c r="C669" s="17" t="s">
        <v>53</v>
      </c>
      <c r="D669" s="16" t="s">
        <v>160</v>
      </c>
      <c r="E669" s="16" t="s">
        <v>80</v>
      </c>
      <c r="F669" s="18">
        <v>16</v>
      </c>
      <c r="G669" s="18">
        <v>15</v>
      </c>
      <c r="H669" s="18">
        <v>15</v>
      </c>
      <c r="I669" s="18">
        <v>14</v>
      </c>
      <c r="J669" s="19">
        <v>19.25</v>
      </c>
      <c r="K669" s="19">
        <v>11.85</v>
      </c>
      <c r="L669" s="18">
        <v>60</v>
      </c>
      <c r="M669" s="18">
        <v>60</v>
      </c>
      <c r="N669" s="19">
        <v>11.85</v>
      </c>
      <c r="O669" s="18">
        <v>60</v>
      </c>
      <c r="P669" s="18">
        <v>54</v>
      </c>
    </row>
    <row r="670" spans="1:16" ht="51" hidden="1" x14ac:dyDescent="0.25">
      <c r="A670" s="16" t="s">
        <v>158</v>
      </c>
      <c r="B670" s="17" t="s">
        <v>159</v>
      </c>
      <c r="C670" s="17" t="s">
        <v>53</v>
      </c>
      <c r="D670" s="16" t="s">
        <v>160</v>
      </c>
      <c r="E670" s="16" t="s">
        <v>82</v>
      </c>
      <c r="F670" s="18">
        <v>45</v>
      </c>
      <c r="G670" s="18">
        <v>43</v>
      </c>
      <c r="H670" s="18">
        <v>53</v>
      </c>
      <c r="I670" s="18">
        <v>51</v>
      </c>
      <c r="J670" s="19">
        <v>45.52</v>
      </c>
      <c r="K670" s="19">
        <v>33.770000000000003</v>
      </c>
      <c r="L670" s="18">
        <v>192</v>
      </c>
      <c r="M670" s="18">
        <v>192</v>
      </c>
      <c r="N670" s="19">
        <v>33.770000000000003</v>
      </c>
      <c r="O670" s="18">
        <v>192</v>
      </c>
      <c r="P670" s="18">
        <v>173</v>
      </c>
    </row>
    <row r="671" spans="1:16" ht="51" hidden="1" x14ac:dyDescent="0.25">
      <c r="A671" s="16" t="s">
        <v>158</v>
      </c>
      <c r="B671" s="17" t="s">
        <v>159</v>
      </c>
      <c r="C671" s="17" t="s">
        <v>53</v>
      </c>
      <c r="D671" s="16" t="s">
        <v>160</v>
      </c>
      <c r="E671" s="16" t="s">
        <v>98</v>
      </c>
      <c r="F671" s="18">
        <v>100</v>
      </c>
      <c r="G671" s="18">
        <v>540</v>
      </c>
      <c r="H671" s="18">
        <v>540</v>
      </c>
      <c r="I671" s="18">
        <v>0</v>
      </c>
      <c r="J671" s="19">
        <v>100</v>
      </c>
      <c r="K671" s="19">
        <v>0</v>
      </c>
      <c r="L671" s="18">
        <v>1180</v>
      </c>
      <c r="M671" s="18">
        <v>1180</v>
      </c>
      <c r="N671" s="19">
        <v>0</v>
      </c>
      <c r="O671" s="18">
        <v>1180</v>
      </c>
      <c r="P671" s="18">
        <v>1061</v>
      </c>
    </row>
    <row r="672" spans="1:16" ht="51" hidden="1" x14ac:dyDescent="0.25">
      <c r="A672" s="16" t="s">
        <v>158</v>
      </c>
      <c r="B672" s="17" t="s">
        <v>159</v>
      </c>
      <c r="C672" s="17" t="s">
        <v>53</v>
      </c>
      <c r="D672" s="16" t="s">
        <v>160</v>
      </c>
      <c r="E672" s="16" t="s">
        <v>85</v>
      </c>
      <c r="F672" s="18">
        <v>0</v>
      </c>
      <c r="G672" s="18">
        <v>4</v>
      </c>
      <c r="H672" s="18">
        <v>2</v>
      </c>
      <c r="I672" s="18">
        <v>1</v>
      </c>
      <c r="J672" s="19">
        <v>0</v>
      </c>
      <c r="K672" s="19">
        <v>0</v>
      </c>
      <c r="L672" s="18">
        <v>7</v>
      </c>
      <c r="M672" s="18">
        <v>7</v>
      </c>
      <c r="N672" s="19">
        <v>0</v>
      </c>
      <c r="O672" s="18">
        <v>7</v>
      </c>
      <c r="P672" s="18">
        <v>6</v>
      </c>
    </row>
    <row r="673" spans="1:16" ht="51" hidden="1" x14ac:dyDescent="0.25">
      <c r="A673" s="16" t="s">
        <v>158</v>
      </c>
      <c r="B673" s="17" t="s">
        <v>159</v>
      </c>
      <c r="C673" s="17" t="s">
        <v>53</v>
      </c>
      <c r="D673" s="16" t="s">
        <v>160</v>
      </c>
      <c r="E673" s="16" t="s">
        <v>161</v>
      </c>
      <c r="F673" s="18">
        <v>178</v>
      </c>
      <c r="G673" s="18">
        <v>267</v>
      </c>
      <c r="H673" s="18">
        <v>178</v>
      </c>
      <c r="I673" s="18">
        <v>177</v>
      </c>
      <c r="J673" s="19">
        <v>178</v>
      </c>
      <c r="K673" s="19">
        <v>178</v>
      </c>
      <c r="L673" s="18">
        <v>800</v>
      </c>
      <c r="M673" s="18">
        <v>800</v>
      </c>
      <c r="N673" s="19">
        <v>178</v>
      </c>
      <c r="O673" s="18">
        <v>800</v>
      </c>
      <c r="P673" s="18">
        <v>720</v>
      </c>
    </row>
    <row r="674" spans="1:16" ht="51" hidden="1" x14ac:dyDescent="0.25">
      <c r="A674" s="16" t="s">
        <v>158</v>
      </c>
      <c r="B674" s="17" t="s">
        <v>159</v>
      </c>
      <c r="C674" s="17" t="s">
        <v>53</v>
      </c>
      <c r="D674" s="16" t="s">
        <v>160</v>
      </c>
      <c r="E674" s="16" t="s">
        <v>124</v>
      </c>
      <c r="F674" s="18">
        <v>5</v>
      </c>
      <c r="G674" s="18">
        <v>5</v>
      </c>
      <c r="H674" s="18">
        <v>4</v>
      </c>
      <c r="I674" s="18">
        <v>4</v>
      </c>
      <c r="J674" s="19">
        <v>9.1999999999999993</v>
      </c>
      <c r="K674" s="19">
        <v>4.5999999999999996</v>
      </c>
      <c r="L674" s="18">
        <v>18</v>
      </c>
      <c r="M674" s="18">
        <v>18</v>
      </c>
      <c r="N674" s="19">
        <v>4.5999999999999996</v>
      </c>
      <c r="O674" s="18">
        <v>18</v>
      </c>
      <c r="P674" s="18">
        <v>16</v>
      </c>
    </row>
    <row r="675" spans="1:16" ht="51" hidden="1" x14ac:dyDescent="0.25">
      <c r="A675" s="16" t="s">
        <v>158</v>
      </c>
      <c r="B675" s="17" t="s">
        <v>159</v>
      </c>
      <c r="C675" s="17" t="s">
        <v>53</v>
      </c>
      <c r="D675" s="16" t="s">
        <v>160</v>
      </c>
      <c r="E675" s="16" t="s">
        <v>92</v>
      </c>
      <c r="F675" s="18">
        <v>12</v>
      </c>
      <c r="G675" s="18">
        <v>10</v>
      </c>
      <c r="H675" s="18">
        <v>11</v>
      </c>
      <c r="I675" s="18">
        <v>10</v>
      </c>
      <c r="J675" s="19">
        <v>12.3</v>
      </c>
      <c r="K675" s="19">
        <v>8.85</v>
      </c>
      <c r="L675" s="18">
        <v>43</v>
      </c>
      <c r="M675" s="18">
        <v>43</v>
      </c>
      <c r="N675" s="19">
        <v>8.85</v>
      </c>
      <c r="O675" s="18">
        <v>43</v>
      </c>
      <c r="P675" s="18">
        <v>39</v>
      </c>
    </row>
    <row r="676" spans="1:16" ht="51" hidden="1" x14ac:dyDescent="0.25">
      <c r="A676" s="16" t="s">
        <v>158</v>
      </c>
      <c r="B676" s="17" t="s">
        <v>159</v>
      </c>
      <c r="C676" s="17" t="s">
        <v>53</v>
      </c>
      <c r="D676" s="16" t="s">
        <v>160</v>
      </c>
      <c r="E676" s="16" t="s">
        <v>93</v>
      </c>
      <c r="F676" s="18">
        <v>20</v>
      </c>
      <c r="G676" s="18">
        <v>21</v>
      </c>
      <c r="H676" s="18">
        <v>19</v>
      </c>
      <c r="I676" s="18">
        <v>21</v>
      </c>
      <c r="J676" s="19">
        <v>27</v>
      </c>
      <c r="K676" s="19">
        <v>20</v>
      </c>
      <c r="L676" s="18">
        <v>81</v>
      </c>
      <c r="M676" s="18">
        <v>81</v>
      </c>
      <c r="N676" s="19">
        <v>20</v>
      </c>
      <c r="O676" s="18">
        <v>81</v>
      </c>
      <c r="P676" s="18">
        <v>72</v>
      </c>
    </row>
    <row r="677" spans="1:16" ht="51" hidden="1" x14ac:dyDescent="0.25">
      <c r="A677" s="16" t="s">
        <v>158</v>
      </c>
      <c r="B677" s="17" t="s">
        <v>159</v>
      </c>
      <c r="C677" s="17" t="s">
        <v>53</v>
      </c>
      <c r="D677" s="16" t="s">
        <v>160</v>
      </c>
      <c r="E677" s="16" t="s">
        <v>94</v>
      </c>
      <c r="F677" s="18">
        <v>1</v>
      </c>
      <c r="G677" s="18">
        <v>0</v>
      </c>
      <c r="H677" s="18">
        <v>1</v>
      </c>
      <c r="I677" s="18">
        <v>0</v>
      </c>
      <c r="J677" s="19">
        <v>1</v>
      </c>
      <c r="K677" s="19">
        <v>1</v>
      </c>
      <c r="L677" s="18">
        <v>2</v>
      </c>
      <c r="M677" s="18">
        <v>2</v>
      </c>
      <c r="N677" s="19">
        <v>1</v>
      </c>
      <c r="O677" s="18">
        <v>2</v>
      </c>
      <c r="P677" s="18">
        <v>2</v>
      </c>
    </row>
    <row r="678" spans="1:16" ht="51" hidden="1" x14ac:dyDescent="0.25">
      <c r="A678" s="16" t="s">
        <v>158</v>
      </c>
      <c r="B678" s="17" t="s">
        <v>159</v>
      </c>
      <c r="C678" s="17" t="s">
        <v>53</v>
      </c>
      <c r="D678" s="16" t="s">
        <v>160</v>
      </c>
      <c r="E678" s="16" t="s">
        <v>102</v>
      </c>
      <c r="F678" s="18">
        <v>3</v>
      </c>
      <c r="G678" s="18">
        <v>3</v>
      </c>
      <c r="H678" s="18">
        <v>3</v>
      </c>
      <c r="I678" s="18">
        <v>3</v>
      </c>
      <c r="J678" s="19">
        <v>4</v>
      </c>
      <c r="K678" s="19">
        <v>3</v>
      </c>
      <c r="L678" s="18">
        <v>12</v>
      </c>
      <c r="M678" s="18">
        <v>12</v>
      </c>
      <c r="N678" s="19">
        <v>3</v>
      </c>
      <c r="O678" s="18">
        <v>12</v>
      </c>
      <c r="P678" s="18">
        <v>12</v>
      </c>
    </row>
    <row r="679" spans="1:16" hidden="1" x14ac:dyDescent="0.25">
      <c r="A679" s="11" t="s">
        <v>162</v>
      </c>
      <c r="B679" s="12"/>
      <c r="C679" s="12"/>
      <c r="D679" s="13"/>
      <c r="E679" s="13"/>
      <c r="F679" s="14">
        <v>0</v>
      </c>
      <c r="G679" s="14">
        <v>224</v>
      </c>
      <c r="H679" s="14">
        <v>38</v>
      </c>
      <c r="I679" s="14">
        <v>78</v>
      </c>
      <c r="J679" s="15">
        <v>0</v>
      </c>
      <c r="K679" s="15">
        <v>0</v>
      </c>
      <c r="L679" s="14">
        <v>340</v>
      </c>
      <c r="M679" s="14">
        <v>340</v>
      </c>
      <c r="N679" s="15">
        <v>0</v>
      </c>
      <c r="O679" s="14">
        <v>692</v>
      </c>
      <c r="P679" s="14">
        <v>405</v>
      </c>
    </row>
    <row r="680" spans="1:16" hidden="1" x14ac:dyDescent="0.25">
      <c r="A680" s="11" t="s">
        <v>163</v>
      </c>
      <c r="B680" s="12"/>
      <c r="C680" s="12"/>
      <c r="D680" s="13"/>
      <c r="E680" s="13"/>
      <c r="F680" s="14">
        <v>0</v>
      </c>
      <c r="G680" s="14">
        <v>224</v>
      </c>
      <c r="H680" s="14">
        <v>38</v>
      </c>
      <c r="I680" s="14">
        <v>78</v>
      </c>
      <c r="J680" s="15">
        <v>0</v>
      </c>
      <c r="K680" s="15">
        <v>0</v>
      </c>
      <c r="L680" s="14">
        <v>340</v>
      </c>
      <c r="M680" s="14">
        <v>340</v>
      </c>
      <c r="N680" s="15">
        <v>0</v>
      </c>
      <c r="O680" s="14">
        <v>692</v>
      </c>
      <c r="P680" s="14">
        <v>405</v>
      </c>
    </row>
    <row r="681" spans="1:16" hidden="1" x14ac:dyDescent="0.25">
      <c r="A681" s="16" t="s">
        <v>163</v>
      </c>
      <c r="B681" s="17" t="s">
        <v>27</v>
      </c>
      <c r="C681" s="17" t="s">
        <v>27</v>
      </c>
      <c r="D681" s="16" t="s">
        <v>28</v>
      </c>
      <c r="E681" s="16" t="s">
        <v>29</v>
      </c>
      <c r="F681" s="18">
        <v>0</v>
      </c>
      <c r="G681" s="18">
        <v>0</v>
      </c>
      <c r="H681" s="18">
        <v>0</v>
      </c>
      <c r="I681" s="18">
        <v>1</v>
      </c>
      <c r="J681" s="19">
        <v>0</v>
      </c>
      <c r="K681" s="19">
        <v>0</v>
      </c>
      <c r="L681" s="18">
        <v>1</v>
      </c>
      <c r="M681" s="18">
        <v>1</v>
      </c>
      <c r="N681" s="19">
        <v>0</v>
      </c>
      <c r="O681" s="18">
        <v>1</v>
      </c>
      <c r="P681" s="18">
        <v>1</v>
      </c>
    </row>
    <row r="682" spans="1:16" hidden="1" x14ac:dyDescent="0.25">
      <c r="A682" s="16" t="s">
        <v>163</v>
      </c>
      <c r="B682" s="17" t="s">
        <v>27</v>
      </c>
      <c r="C682" s="17" t="s">
        <v>27</v>
      </c>
      <c r="D682" s="16" t="s">
        <v>30</v>
      </c>
      <c r="E682" s="16" t="s">
        <v>31</v>
      </c>
      <c r="F682" s="18">
        <v>0</v>
      </c>
      <c r="G682" s="18">
        <v>0</v>
      </c>
      <c r="H682" s="18">
        <v>0</v>
      </c>
      <c r="I682" s="18">
        <v>5</v>
      </c>
      <c r="J682" s="19">
        <v>0</v>
      </c>
      <c r="K682" s="19">
        <v>0</v>
      </c>
      <c r="L682" s="18">
        <v>5</v>
      </c>
      <c r="M682" s="18">
        <v>5</v>
      </c>
      <c r="N682" s="19">
        <v>0</v>
      </c>
      <c r="O682" s="18">
        <v>5</v>
      </c>
      <c r="P682" s="18">
        <v>5</v>
      </c>
    </row>
    <row r="683" spans="1:16" hidden="1" x14ac:dyDescent="0.25">
      <c r="A683" s="16" t="s">
        <v>163</v>
      </c>
      <c r="B683" s="17" t="s">
        <v>32</v>
      </c>
      <c r="C683" s="17" t="s">
        <v>33</v>
      </c>
      <c r="D683" s="16" t="s">
        <v>30</v>
      </c>
      <c r="E683" s="16" t="s">
        <v>31</v>
      </c>
      <c r="F683" s="18">
        <v>0</v>
      </c>
      <c r="G683" s="18">
        <v>10</v>
      </c>
      <c r="H683" s="18">
        <v>0</v>
      </c>
      <c r="I683" s="18">
        <v>6</v>
      </c>
      <c r="J683" s="19">
        <v>0</v>
      </c>
      <c r="K683" s="19">
        <v>0</v>
      </c>
      <c r="L683" s="18">
        <v>16</v>
      </c>
      <c r="M683" s="18">
        <v>16</v>
      </c>
      <c r="N683" s="19">
        <v>0</v>
      </c>
      <c r="O683" s="18">
        <v>16</v>
      </c>
      <c r="P683" s="18">
        <v>16</v>
      </c>
    </row>
    <row r="684" spans="1:16" ht="25.5" hidden="1" x14ac:dyDescent="0.25">
      <c r="A684" s="16" t="s">
        <v>163</v>
      </c>
      <c r="B684" s="17" t="s">
        <v>34</v>
      </c>
      <c r="C684" s="17" t="s">
        <v>44</v>
      </c>
      <c r="D684" s="16" t="s">
        <v>36</v>
      </c>
      <c r="E684" s="16" t="s">
        <v>31</v>
      </c>
      <c r="F684" s="18">
        <v>0</v>
      </c>
      <c r="G684" s="18">
        <v>4</v>
      </c>
      <c r="H684" s="18">
        <v>2</v>
      </c>
      <c r="I684" s="18">
        <v>0</v>
      </c>
      <c r="J684" s="19">
        <v>0</v>
      </c>
      <c r="K684" s="19">
        <v>0</v>
      </c>
      <c r="L684" s="18">
        <v>6</v>
      </c>
      <c r="M684" s="18">
        <v>6</v>
      </c>
      <c r="N684" s="19">
        <v>0</v>
      </c>
      <c r="O684" s="18">
        <v>6</v>
      </c>
      <c r="P684" s="18">
        <v>6</v>
      </c>
    </row>
    <row r="685" spans="1:16" ht="25.5" hidden="1" x14ac:dyDescent="0.25">
      <c r="A685" s="16" t="s">
        <v>163</v>
      </c>
      <c r="B685" s="17" t="s">
        <v>34</v>
      </c>
      <c r="C685" s="17" t="s">
        <v>35</v>
      </c>
      <c r="D685" s="16" t="s">
        <v>36</v>
      </c>
      <c r="E685" s="16" t="s">
        <v>29</v>
      </c>
      <c r="F685" s="18">
        <v>0</v>
      </c>
      <c r="G685" s="18">
        <v>4</v>
      </c>
      <c r="H685" s="18">
        <v>4</v>
      </c>
      <c r="I685" s="18">
        <v>2</v>
      </c>
      <c r="J685" s="19">
        <v>0</v>
      </c>
      <c r="K685" s="19">
        <v>0</v>
      </c>
      <c r="L685" s="18">
        <v>10</v>
      </c>
      <c r="M685" s="18">
        <v>10</v>
      </c>
      <c r="N685" s="19">
        <v>0</v>
      </c>
      <c r="O685" s="18">
        <v>10</v>
      </c>
      <c r="P685" s="18">
        <v>10</v>
      </c>
    </row>
    <row r="686" spans="1:16" ht="25.5" hidden="1" x14ac:dyDescent="0.25">
      <c r="A686" s="16" t="s">
        <v>163</v>
      </c>
      <c r="B686" s="17" t="s">
        <v>34</v>
      </c>
      <c r="C686" s="17" t="s">
        <v>35</v>
      </c>
      <c r="D686" s="16" t="s">
        <v>36</v>
      </c>
      <c r="E686" s="16" t="s">
        <v>31</v>
      </c>
      <c r="F686" s="18">
        <v>0</v>
      </c>
      <c r="G686" s="18">
        <v>6</v>
      </c>
      <c r="H686" s="18">
        <v>6</v>
      </c>
      <c r="I686" s="18">
        <v>6</v>
      </c>
      <c r="J686" s="19">
        <v>0</v>
      </c>
      <c r="K686" s="19">
        <v>0</v>
      </c>
      <c r="L686" s="18">
        <v>18</v>
      </c>
      <c r="M686" s="18">
        <v>18</v>
      </c>
      <c r="N686" s="19">
        <v>0</v>
      </c>
      <c r="O686" s="18">
        <v>18</v>
      </c>
      <c r="P686" s="18">
        <v>18</v>
      </c>
    </row>
    <row r="687" spans="1:16" ht="25.5" hidden="1" x14ac:dyDescent="0.25">
      <c r="A687" s="16" t="s">
        <v>163</v>
      </c>
      <c r="B687" s="17" t="s">
        <v>34</v>
      </c>
      <c r="C687" s="17" t="s">
        <v>116</v>
      </c>
      <c r="D687" s="16" t="s">
        <v>36</v>
      </c>
      <c r="E687" s="16" t="s">
        <v>29</v>
      </c>
      <c r="F687" s="18">
        <v>0</v>
      </c>
      <c r="G687" s="18">
        <v>0</v>
      </c>
      <c r="H687" s="18">
        <v>6</v>
      </c>
      <c r="I687" s="18">
        <v>0</v>
      </c>
      <c r="J687" s="19">
        <v>0</v>
      </c>
      <c r="K687" s="19">
        <v>0</v>
      </c>
      <c r="L687" s="18">
        <v>6</v>
      </c>
      <c r="M687" s="18">
        <v>6</v>
      </c>
      <c r="N687" s="19">
        <v>0</v>
      </c>
      <c r="O687" s="18">
        <v>6</v>
      </c>
      <c r="P687" s="18">
        <v>6</v>
      </c>
    </row>
    <row r="688" spans="1:16" ht="25.5" hidden="1" x14ac:dyDescent="0.25">
      <c r="A688" s="16" t="s">
        <v>163</v>
      </c>
      <c r="B688" s="17" t="s">
        <v>34</v>
      </c>
      <c r="C688" s="17" t="s">
        <v>45</v>
      </c>
      <c r="D688" s="16" t="s">
        <v>36</v>
      </c>
      <c r="E688" s="16" t="s">
        <v>86</v>
      </c>
      <c r="F688" s="18">
        <v>0</v>
      </c>
      <c r="G688" s="18">
        <v>0</v>
      </c>
      <c r="H688" s="18">
        <v>20</v>
      </c>
      <c r="I688" s="18">
        <v>0</v>
      </c>
      <c r="J688" s="19">
        <v>0</v>
      </c>
      <c r="K688" s="19">
        <v>0</v>
      </c>
      <c r="L688" s="18">
        <v>20</v>
      </c>
      <c r="M688" s="18">
        <v>20</v>
      </c>
      <c r="N688" s="19">
        <v>0</v>
      </c>
      <c r="O688" s="18">
        <v>20</v>
      </c>
      <c r="P688" s="18">
        <v>20</v>
      </c>
    </row>
    <row r="689" spans="1:16" ht="25.5" hidden="1" x14ac:dyDescent="0.25">
      <c r="A689" s="16" t="s">
        <v>163</v>
      </c>
      <c r="B689" s="17" t="s">
        <v>34</v>
      </c>
      <c r="C689" s="17" t="s">
        <v>45</v>
      </c>
      <c r="D689" s="16" t="s">
        <v>36</v>
      </c>
      <c r="E689" s="16" t="s">
        <v>31</v>
      </c>
      <c r="F689" s="18">
        <v>0</v>
      </c>
      <c r="G689" s="18">
        <v>0</v>
      </c>
      <c r="H689" s="18">
        <v>0</v>
      </c>
      <c r="I689" s="18">
        <v>6</v>
      </c>
      <c r="J689" s="19">
        <v>0</v>
      </c>
      <c r="K689" s="19">
        <v>0</v>
      </c>
      <c r="L689" s="18">
        <v>6</v>
      </c>
      <c r="M689" s="18">
        <v>6</v>
      </c>
      <c r="N689" s="19">
        <v>0</v>
      </c>
      <c r="O689" s="18">
        <v>36</v>
      </c>
      <c r="P689" s="18">
        <v>36</v>
      </c>
    </row>
    <row r="690" spans="1:16" ht="25.5" hidden="1" x14ac:dyDescent="0.25">
      <c r="A690" s="16" t="s">
        <v>163</v>
      </c>
      <c r="B690" s="17" t="s">
        <v>34</v>
      </c>
      <c r="C690" s="17" t="s">
        <v>37</v>
      </c>
      <c r="D690" s="16" t="s">
        <v>36</v>
      </c>
      <c r="E690" s="16" t="s">
        <v>31</v>
      </c>
      <c r="F690" s="18">
        <v>0</v>
      </c>
      <c r="G690" s="18">
        <v>0</v>
      </c>
      <c r="H690" s="18">
        <v>0</v>
      </c>
      <c r="I690" s="18">
        <v>6</v>
      </c>
      <c r="J690" s="19">
        <v>0</v>
      </c>
      <c r="K690" s="19">
        <v>0</v>
      </c>
      <c r="L690" s="18">
        <v>6</v>
      </c>
      <c r="M690" s="18">
        <v>6</v>
      </c>
      <c r="N690" s="19">
        <v>0</v>
      </c>
      <c r="O690" s="18">
        <v>6</v>
      </c>
      <c r="P690" s="18">
        <v>6</v>
      </c>
    </row>
    <row r="691" spans="1:16" ht="25.5" hidden="1" x14ac:dyDescent="0.25">
      <c r="A691" s="16" t="s">
        <v>163</v>
      </c>
      <c r="B691" s="17" t="s">
        <v>34</v>
      </c>
      <c r="C691" s="17" t="s">
        <v>38</v>
      </c>
      <c r="D691" s="16" t="s">
        <v>36</v>
      </c>
      <c r="E691" s="16" t="s">
        <v>29</v>
      </c>
      <c r="F691" s="18">
        <v>0</v>
      </c>
      <c r="G691" s="18">
        <v>130</v>
      </c>
      <c r="H691" s="18">
        <v>0</v>
      </c>
      <c r="I691" s="18">
        <v>40</v>
      </c>
      <c r="J691" s="19">
        <v>0</v>
      </c>
      <c r="K691" s="19">
        <v>0</v>
      </c>
      <c r="L691" s="18">
        <v>170</v>
      </c>
      <c r="M691" s="18">
        <v>170</v>
      </c>
      <c r="N691" s="19">
        <v>0</v>
      </c>
      <c r="O691" s="18">
        <v>492</v>
      </c>
      <c r="P691" s="18">
        <v>205</v>
      </c>
    </row>
    <row r="692" spans="1:16" ht="25.5" hidden="1" x14ac:dyDescent="0.25">
      <c r="A692" s="16" t="s">
        <v>163</v>
      </c>
      <c r="B692" s="17" t="s">
        <v>34</v>
      </c>
      <c r="C692" s="17" t="s">
        <v>38</v>
      </c>
      <c r="D692" s="16" t="s">
        <v>36</v>
      </c>
      <c r="E692" s="16" t="s">
        <v>46</v>
      </c>
      <c r="F692" s="18">
        <v>0</v>
      </c>
      <c r="G692" s="18">
        <v>70</v>
      </c>
      <c r="H692" s="18">
        <v>0</v>
      </c>
      <c r="I692" s="18">
        <v>0</v>
      </c>
      <c r="J692" s="19">
        <v>0</v>
      </c>
      <c r="K692" s="19">
        <v>0</v>
      </c>
      <c r="L692" s="18">
        <v>70</v>
      </c>
      <c r="M692" s="18">
        <v>70</v>
      </c>
      <c r="N692" s="19">
        <v>0</v>
      </c>
      <c r="O692" s="18">
        <v>70</v>
      </c>
      <c r="P692" s="18">
        <v>70</v>
      </c>
    </row>
    <row r="693" spans="1:16" ht="25.5" hidden="1" x14ac:dyDescent="0.25">
      <c r="A693" s="16" t="s">
        <v>163</v>
      </c>
      <c r="B693" s="17" t="s">
        <v>34</v>
      </c>
      <c r="C693" s="17" t="s">
        <v>47</v>
      </c>
      <c r="D693" s="16" t="s">
        <v>36</v>
      </c>
      <c r="E693" s="16" t="s">
        <v>29</v>
      </c>
      <c r="F693" s="18">
        <v>0</v>
      </c>
      <c r="G693" s="18">
        <v>0</v>
      </c>
      <c r="H693" s="18">
        <v>0</v>
      </c>
      <c r="I693" s="18">
        <v>4</v>
      </c>
      <c r="J693" s="19">
        <v>0</v>
      </c>
      <c r="K693" s="19">
        <v>0</v>
      </c>
      <c r="L693" s="18">
        <v>4</v>
      </c>
      <c r="M693" s="18">
        <v>4</v>
      </c>
      <c r="N693" s="19">
        <v>0</v>
      </c>
      <c r="O693" s="18">
        <v>4</v>
      </c>
      <c r="P693" s="18">
        <v>4</v>
      </c>
    </row>
    <row r="694" spans="1:16" ht="25.5" hidden="1" x14ac:dyDescent="0.25">
      <c r="A694" s="16" t="s">
        <v>163</v>
      </c>
      <c r="B694" s="17" t="s">
        <v>34</v>
      </c>
      <c r="C694" s="17" t="s">
        <v>47</v>
      </c>
      <c r="D694" s="16" t="s">
        <v>36</v>
      </c>
      <c r="E694" s="16" t="s">
        <v>46</v>
      </c>
      <c r="F694" s="18">
        <v>0</v>
      </c>
      <c r="G694" s="18">
        <v>0</v>
      </c>
      <c r="H694" s="18">
        <v>0</v>
      </c>
      <c r="I694" s="18">
        <v>2</v>
      </c>
      <c r="J694" s="19">
        <v>0</v>
      </c>
      <c r="K694" s="19">
        <v>0</v>
      </c>
      <c r="L694" s="18">
        <v>2</v>
      </c>
      <c r="M694" s="18">
        <v>2</v>
      </c>
      <c r="N694" s="19">
        <v>0</v>
      </c>
      <c r="O694" s="18">
        <v>2</v>
      </c>
      <c r="P694" s="18">
        <v>2</v>
      </c>
    </row>
    <row r="695" spans="1:16" hidden="1" x14ac:dyDescent="0.25">
      <c r="A695" s="11" t="s">
        <v>164</v>
      </c>
      <c r="B695" s="12"/>
      <c r="C695" s="12"/>
      <c r="D695" s="13"/>
      <c r="E695" s="13"/>
      <c r="F695" s="14">
        <v>237</v>
      </c>
      <c r="G695" s="14">
        <v>86</v>
      </c>
      <c r="H695" s="14">
        <v>246</v>
      </c>
      <c r="I695" s="14">
        <v>69</v>
      </c>
      <c r="J695" s="15">
        <v>188.63</v>
      </c>
      <c r="K695" s="15">
        <v>105.77</v>
      </c>
      <c r="L695" s="14">
        <v>638</v>
      </c>
      <c r="M695" s="14">
        <v>638</v>
      </c>
      <c r="N695" s="15">
        <v>105.77</v>
      </c>
      <c r="O695" s="14">
        <v>1652</v>
      </c>
      <c r="P695" s="14">
        <v>0</v>
      </c>
    </row>
    <row r="696" spans="1:16" hidden="1" x14ac:dyDescent="0.25">
      <c r="A696" s="11" t="s">
        <v>165</v>
      </c>
      <c r="B696" s="12"/>
      <c r="C696" s="12"/>
      <c r="D696" s="13"/>
      <c r="E696" s="13"/>
      <c r="F696" s="14">
        <v>237</v>
      </c>
      <c r="G696" s="14">
        <v>86</v>
      </c>
      <c r="H696" s="14">
        <v>246</v>
      </c>
      <c r="I696" s="14">
        <v>69</v>
      </c>
      <c r="J696" s="15">
        <v>188.63</v>
      </c>
      <c r="K696" s="15">
        <v>105.77</v>
      </c>
      <c r="L696" s="14">
        <v>638</v>
      </c>
      <c r="M696" s="14">
        <v>638</v>
      </c>
      <c r="N696" s="15">
        <v>105.77</v>
      </c>
      <c r="O696" s="14">
        <v>1652</v>
      </c>
      <c r="P696" s="14">
        <v>0</v>
      </c>
    </row>
    <row r="697" spans="1:16" hidden="1" x14ac:dyDescent="0.25">
      <c r="A697" s="11" t="s">
        <v>166</v>
      </c>
      <c r="B697" s="12"/>
      <c r="C697" s="12"/>
      <c r="D697" s="13"/>
      <c r="E697" s="13"/>
      <c r="F697" s="14">
        <v>237</v>
      </c>
      <c r="G697" s="14">
        <v>86</v>
      </c>
      <c r="H697" s="14">
        <v>246</v>
      </c>
      <c r="I697" s="14">
        <v>69</v>
      </c>
      <c r="J697" s="15">
        <v>188.63</v>
      </c>
      <c r="K697" s="15">
        <v>105.77</v>
      </c>
      <c r="L697" s="14">
        <v>638</v>
      </c>
      <c r="M697" s="14">
        <v>638</v>
      </c>
      <c r="N697" s="15">
        <v>105.77</v>
      </c>
      <c r="O697" s="14">
        <v>1652</v>
      </c>
      <c r="P697" s="14">
        <v>0</v>
      </c>
    </row>
    <row r="698" spans="1:16" hidden="1" x14ac:dyDescent="0.25">
      <c r="A698" s="16" t="s">
        <v>166</v>
      </c>
      <c r="B698" s="17" t="s">
        <v>27</v>
      </c>
      <c r="C698" s="17" t="s">
        <v>27</v>
      </c>
      <c r="D698" s="16" t="s">
        <v>28</v>
      </c>
      <c r="E698" s="16" t="s">
        <v>29</v>
      </c>
      <c r="F698" s="18">
        <v>0</v>
      </c>
      <c r="G698" s="18">
        <v>0</v>
      </c>
      <c r="H698" s="18">
        <v>0</v>
      </c>
      <c r="I698" s="18">
        <v>0</v>
      </c>
      <c r="J698" s="19">
        <v>0</v>
      </c>
      <c r="K698" s="19">
        <v>0</v>
      </c>
      <c r="L698" s="18">
        <v>0</v>
      </c>
      <c r="M698" s="18">
        <v>0</v>
      </c>
      <c r="N698" s="19">
        <v>0</v>
      </c>
      <c r="O698" s="18">
        <v>148</v>
      </c>
      <c r="P698" s="18">
        <v>0</v>
      </c>
    </row>
    <row r="699" spans="1:16" hidden="1" x14ac:dyDescent="0.25">
      <c r="A699" s="16" t="s">
        <v>166</v>
      </c>
      <c r="B699" s="17" t="s">
        <v>27</v>
      </c>
      <c r="C699" s="17" t="s">
        <v>27</v>
      </c>
      <c r="D699" s="16" t="s">
        <v>42</v>
      </c>
      <c r="E699" s="16" t="s">
        <v>112</v>
      </c>
      <c r="F699" s="18">
        <v>10</v>
      </c>
      <c r="G699" s="18">
        <v>0</v>
      </c>
      <c r="H699" s="18">
        <v>5</v>
      </c>
      <c r="I699" s="18">
        <v>4</v>
      </c>
      <c r="J699" s="19">
        <v>0</v>
      </c>
      <c r="K699" s="19">
        <v>0</v>
      </c>
      <c r="L699" s="18">
        <v>19</v>
      </c>
      <c r="M699" s="18">
        <v>19</v>
      </c>
      <c r="N699" s="19">
        <v>0</v>
      </c>
      <c r="O699" s="18">
        <v>10</v>
      </c>
      <c r="P699" s="18">
        <v>0</v>
      </c>
    </row>
    <row r="700" spans="1:16" hidden="1" x14ac:dyDescent="0.25">
      <c r="A700" s="16" t="s">
        <v>166</v>
      </c>
      <c r="B700" s="17" t="s">
        <v>32</v>
      </c>
      <c r="C700" s="17" t="s">
        <v>33</v>
      </c>
      <c r="D700" s="16" t="s">
        <v>28</v>
      </c>
      <c r="E700" s="16" t="s">
        <v>29</v>
      </c>
      <c r="F700" s="18">
        <v>10</v>
      </c>
      <c r="G700" s="18">
        <v>34</v>
      </c>
      <c r="H700" s="18">
        <v>0</v>
      </c>
      <c r="I700" s="18">
        <v>0</v>
      </c>
      <c r="J700" s="19">
        <v>7.13</v>
      </c>
      <c r="K700" s="19">
        <v>4.2699999999999996</v>
      </c>
      <c r="L700" s="18">
        <v>44</v>
      </c>
      <c r="M700" s="18">
        <v>44</v>
      </c>
      <c r="N700" s="19">
        <v>4.2699999999999996</v>
      </c>
      <c r="O700" s="18">
        <v>44</v>
      </c>
      <c r="P700" s="18">
        <v>0</v>
      </c>
    </row>
    <row r="701" spans="1:16" hidden="1" x14ac:dyDescent="0.25">
      <c r="A701" s="16" t="s">
        <v>166</v>
      </c>
      <c r="B701" s="17" t="s">
        <v>32</v>
      </c>
      <c r="C701" s="17" t="s">
        <v>33</v>
      </c>
      <c r="D701" s="16" t="s">
        <v>30</v>
      </c>
      <c r="E701" s="16" t="s">
        <v>31</v>
      </c>
      <c r="F701" s="18">
        <v>35</v>
      </c>
      <c r="G701" s="18">
        <v>10</v>
      </c>
      <c r="H701" s="18">
        <v>0</v>
      </c>
      <c r="I701" s="18">
        <v>0</v>
      </c>
      <c r="J701" s="19">
        <v>35</v>
      </c>
      <c r="K701" s="19">
        <v>35</v>
      </c>
      <c r="L701" s="18">
        <v>45</v>
      </c>
      <c r="M701" s="18">
        <v>45</v>
      </c>
      <c r="N701" s="19">
        <v>35</v>
      </c>
      <c r="O701" s="18">
        <v>35</v>
      </c>
      <c r="P701" s="18">
        <v>0</v>
      </c>
    </row>
    <row r="702" spans="1:16" ht="25.5" hidden="1" x14ac:dyDescent="0.25">
      <c r="A702" s="16" t="s">
        <v>166</v>
      </c>
      <c r="B702" s="17" t="s">
        <v>34</v>
      </c>
      <c r="C702" s="17" t="s">
        <v>44</v>
      </c>
      <c r="D702" s="16" t="s">
        <v>36</v>
      </c>
      <c r="E702" s="16" t="s">
        <v>29</v>
      </c>
      <c r="F702" s="18">
        <v>0</v>
      </c>
      <c r="G702" s="18">
        <v>0</v>
      </c>
      <c r="H702" s="18">
        <v>0</v>
      </c>
      <c r="I702" s="18">
        <v>0</v>
      </c>
      <c r="J702" s="19">
        <v>0</v>
      </c>
      <c r="K702" s="19">
        <v>0</v>
      </c>
      <c r="L702" s="18">
        <v>0</v>
      </c>
      <c r="M702" s="18">
        <v>0</v>
      </c>
      <c r="N702" s="19">
        <v>0</v>
      </c>
      <c r="O702" s="18">
        <v>70</v>
      </c>
      <c r="P702" s="18">
        <v>0</v>
      </c>
    </row>
    <row r="703" spans="1:16" ht="25.5" hidden="1" x14ac:dyDescent="0.25">
      <c r="A703" s="16" t="s">
        <v>166</v>
      </c>
      <c r="B703" s="17" t="s">
        <v>34</v>
      </c>
      <c r="C703" s="17" t="s">
        <v>35</v>
      </c>
      <c r="D703" s="16" t="s">
        <v>36</v>
      </c>
      <c r="E703" s="16" t="s">
        <v>29</v>
      </c>
      <c r="F703" s="18">
        <v>0</v>
      </c>
      <c r="G703" s="18">
        <v>0</v>
      </c>
      <c r="H703" s="18">
        <v>80</v>
      </c>
      <c r="I703" s="18">
        <v>0</v>
      </c>
      <c r="J703" s="19">
        <v>0</v>
      </c>
      <c r="K703" s="19">
        <v>0</v>
      </c>
      <c r="L703" s="18">
        <v>80</v>
      </c>
      <c r="M703" s="18">
        <v>80</v>
      </c>
      <c r="N703" s="19">
        <v>0</v>
      </c>
      <c r="O703" s="18">
        <v>80</v>
      </c>
      <c r="P703" s="18">
        <v>0</v>
      </c>
    </row>
    <row r="704" spans="1:16" ht="25.5" hidden="1" x14ac:dyDescent="0.25">
      <c r="A704" s="16" t="s">
        <v>166</v>
      </c>
      <c r="B704" s="17" t="s">
        <v>34</v>
      </c>
      <c r="C704" s="17" t="s">
        <v>35</v>
      </c>
      <c r="D704" s="16" t="s">
        <v>36</v>
      </c>
      <c r="E704" s="16" t="s">
        <v>31</v>
      </c>
      <c r="F704" s="18">
        <v>0</v>
      </c>
      <c r="G704" s="18">
        <v>0</v>
      </c>
      <c r="H704" s="18">
        <v>20</v>
      </c>
      <c r="I704" s="18">
        <v>0</v>
      </c>
      <c r="J704" s="19">
        <v>0</v>
      </c>
      <c r="K704" s="19">
        <v>0</v>
      </c>
      <c r="L704" s="18">
        <v>20</v>
      </c>
      <c r="M704" s="18">
        <v>20</v>
      </c>
      <c r="N704" s="19">
        <v>0</v>
      </c>
      <c r="O704" s="18">
        <v>40</v>
      </c>
      <c r="P704" s="18">
        <v>0</v>
      </c>
    </row>
    <row r="705" spans="1:16" ht="25.5" hidden="1" x14ac:dyDescent="0.25">
      <c r="A705" s="16" t="s">
        <v>166</v>
      </c>
      <c r="B705" s="17" t="s">
        <v>34</v>
      </c>
      <c r="C705" s="17" t="s">
        <v>116</v>
      </c>
      <c r="D705" s="16" t="s">
        <v>36</v>
      </c>
      <c r="E705" s="16" t="s">
        <v>29</v>
      </c>
      <c r="F705" s="18">
        <v>0</v>
      </c>
      <c r="G705" s="18">
        <v>0</v>
      </c>
      <c r="H705" s="18">
        <v>0</v>
      </c>
      <c r="I705" s="18">
        <v>0</v>
      </c>
      <c r="J705" s="19">
        <v>0</v>
      </c>
      <c r="K705" s="19">
        <v>0</v>
      </c>
      <c r="L705" s="18">
        <v>0</v>
      </c>
      <c r="M705" s="18">
        <v>0</v>
      </c>
      <c r="N705" s="19">
        <v>0</v>
      </c>
      <c r="O705" s="18">
        <v>30</v>
      </c>
      <c r="P705" s="18">
        <v>0</v>
      </c>
    </row>
    <row r="706" spans="1:16" ht="25.5" hidden="1" x14ac:dyDescent="0.25">
      <c r="A706" s="16" t="s">
        <v>166</v>
      </c>
      <c r="B706" s="17" t="s">
        <v>34</v>
      </c>
      <c r="C706" s="17" t="s">
        <v>45</v>
      </c>
      <c r="D706" s="16" t="s">
        <v>36</v>
      </c>
      <c r="E706" s="16" t="s">
        <v>31</v>
      </c>
      <c r="F706" s="18">
        <v>4</v>
      </c>
      <c r="G706" s="18">
        <v>12</v>
      </c>
      <c r="H706" s="18">
        <v>11</v>
      </c>
      <c r="I706" s="18">
        <v>25</v>
      </c>
      <c r="J706" s="19">
        <v>2</v>
      </c>
      <c r="K706" s="19">
        <v>2</v>
      </c>
      <c r="L706" s="18">
        <v>52</v>
      </c>
      <c r="M706" s="18">
        <v>52</v>
      </c>
      <c r="N706" s="19">
        <v>2</v>
      </c>
      <c r="O706" s="18">
        <v>85</v>
      </c>
      <c r="P706" s="18">
        <v>0</v>
      </c>
    </row>
    <row r="707" spans="1:16" ht="25.5" hidden="1" x14ac:dyDescent="0.25">
      <c r="A707" s="16" t="s">
        <v>166</v>
      </c>
      <c r="B707" s="17" t="s">
        <v>34</v>
      </c>
      <c r="C707" s="17" t="s">
        <v>37</v>
      </c>
      <c r="D707" s="16" t="s">
        <v>36</v>
      </c>
      <c r="E707" s="16" t="s">
        <v>29</v>
      </c>
      <c r="F707" s="18">
        <v>0</v>
      </c>
      <c r="G707" s="18">
        <v>0</v>
      </c>
      <c r="H707" s="18">
        <v>0</v>
      </c>
      <c r="I707" s="18">
        <v>0</v>
      </c>
      <c r="J707" s="19">
        <v>0</v>
      </c>
      <c r="K707" s="19">
        <v>0</v>
      </c>
      <c r="L707" s="18">
        <v>0</v>
      </c>
      <c r="M707" s="18">
        <v>0</v>
      </c>
      <c r="N707" s="19">
        <v>0</v>
      </c>
      <c r="O707" s="18">
        <v>210</v>
      </c>
      <c r="P707" s="18">
        <v>0</v>
      </c>
    </row>
    <row r="708" spans="1:16" ht="25.5" hidden="1" x14ac:dyDescent="0.25">
      <c r="A708" s="16" t="s">
        <v>166</v>
      </c>
      <c r="B708" s="17" t="s">
        <v>34</v>
      </c>
      <c r="C708" s="17" t="s">
        <v>38</v>
      </c>
      <c r="D708" s="16" t="s">
        <v>36</v>
      </c>
      <c r="E708" s="16" t="s">
        <v>29</v>
      </c>
      <c r="F708" s="18">
        <v>24</v>
      </c>
      <c r="G708" s="18">
        <v>0</v>
      </c>
      <c r="H708" s="18">
        <v>91</v>
      </c>
      <c r="I708" s="18">
        <v>0</v>
      </c>
      <c r="J708" s="19">
        <v>0</v>
      </c>
      <c r="K708" s="19">
        <v>0</v>
      </c>
      <c r="L708" s="18">
        <v>115</v>
      </c>
      <c r="M708" s="18">
        <v>115</v>
      </c>
      <c r="N708" s="19">
        <v>0</v>
      </c>
      <c r="O708" s="18">
        <v>385</v>
      </c>
      <c r="P708" s="18">
        <v>0</v>
      </c>
    </row>
    <row r="709" spans="1:16" ht="25.5" hidden="1" x14ac:dyDescent="0.25">
      <c r="A709" s="16" t="s">
        <v>166</v>
      </c>
      <c r="B709" s="17" t="s">
        <v>34</v>
      </c>
      <c r="C709" s="17" t="s">
        <v>38</v>
      </c>
      <c r="D709" s="16" t="s">
        <v>36</v>
      </c>
      <c r="E709" s="16" t="s">
        <v>46</v>
      </c>
      <c r="F709" s="18">
        <v>0</v>
      </c>
      <c r="G709" s="18">
        <v>0</v>
      </c>
      <c r="H709" s="18">
        <v>38</v>
      </c>
      <c r="I709" s="18">
        <v>40</v>
      </c>
      <c r="J709" s="19">
        <v>0</v>
      </c>
      <c r="K709" s="19">
        <v>0</v>
      </c>
      <c r="L709" s="18">
        <v>78</v>
      </c>
      <c r="M709" s="18">
        <v>78</v>
      </c>
      <c r="N709" s="19">
        <v>0</v>
      </c>
      <c r="O709" s="18">
        <v>78</v>
      </c>
      <c r="P709" s="18">
        <v>0</v>
      </c>
    </row>
    <row r="710" spans="1:16" ht="25.5" hidden="1" x14ac:dyDescent="0.25">
      <c r="A710" s="16" t="s">
        <v>166</v>
      </c>
      <c r="B710" s="17" t="s">
        <v>34</v>
      </c>
      <c r="C710" s="17" t="s">
        <v>38</v>
      </c>
      <c r="D710" s="16" t="s">
        <v>36</v>
      </c>
      <c r="E710" s="16" t="s">
        <v>31</v>
      </c>
      <c r="F710" s="18">
        <v>9</v>
      </c>
      <c r="G710" s="18">
        <v>0</v>
      </c>
      <c r="H710" s="18">
        <v>1</v>
      </c>
      <c r="I710" s="18">
        <v>0</v>
      </c>
      <c r="J710" s="19">
        <v>0</v>
      </c>
      <c r="K710" s="19">
        <v>0</v>
      </c>
      <c r="L710" s="18">
        <v>10</v>
      </c>
      <c r="M710" s="18">
        <v>10</v>
      </c>
      <c r="N710" s="19">
        <v>0</v>
      </c>
      <c r="O710" s="18">
        <v>10</v>
      </c>
      <c r="P710" s="18">
        <v>0</v>
      </c>
    </row>
    <row r="711" spans="1:16" ht="25.5" hidden="1" x14ac:dyDescent="0.25">
      <c r="A711" s="16" t="s">
        <v>166</v>
      </c>
      <c r="B711" s="17" t="s">
        <v>34</v>
      </c>
      <c r="C711" s="17" t="s">
        <v>39</v>
      </c>
      <c r="D711" s="16" t="s">
        <v>36</v>
      </c>
      <c r="E711" s="16" t="s">
        <v>29</v>
      </c>
      <c r="F711" s="18">
        <v>0</v>
      </c>
      <c r="G711" s="18">
        <v>0</v>
      </c>
      <c r="H711" s="18">
        <v>0</v>
      </c>
      <c r="I711" s="18">
        <v>0</v>
      </c>
      <c r="J711" s="19">
        <v>0</v>
      </c>
      <c r="K711" s="19">
        <v>0</v>
      </c>
      <c r="L711" s="18">
        <v>0</v>
      </c>
      <c r="M711" s="18">
        <v>0</v>
      </c>
      <c r="N711" s="19">
        <v>0</v>
      </c>
      <c r="O711" s="18">
        <v>212</v>
      </c>
      <c r="P711" s="18">
        <v>0</v>
      </c>
    </row>
    <row r="712" spans="1:16" ht="25.5" hidden="1" x14ac:dyDescent="0.25">
      <c r="A712" s="16" t="s">
        <v>166</v>
      </c>
      <c r="B712" s="17" t="s">
        <v>34</v>
      </c>
      <c r="C712" s="17" t="s">
        <v>47</v>
      </c>
      <c r="D712" s="16" t="s">
        <v>36</v>
      </c>
      <c r="E712" s="16" t="s">
        <v>29</v>
      </c>
      <c r="F712" s="18">
        <v>35</v>
      </c>
      <c r="G712" s="18">
        <v>17</v>
      </c>
      <c r="H712" s="18">
        <v>0</v>
      </c>
      <c r="I712" s="18">
        <v>0</v>
      </c>
      <c r="J712" s="19">
        <v>34.5</v>
      </c>
      <c r="K712" s="19">
        <v>34.5</v>
      </c>
      <c r="L712" s="18">
        <v>52</v>
      </c>
      <c r="M712" s="18">
        <v>52</v>
      </c>
      <c r="N712" s="19">
        <v>34.5</v>
      </c>
      <c r="O712" s="18">
        <v>92</v>
      </c>
      <c r="P712" s="18">
        <v>0</v>
      </c>
    </row>
    <row r="713" spans="1:16" ht="25.5" hidden="1" x14ac:dyDescent="0.25">
      <c r="A713" s="16" t="s">
        <v>166</v>
      </c>
      <c r="B713" s="17" t="s">
        <v>34</v>
      </c>
      <c r="C713" s="17" t="s">
        <v>47</v>
      </c>
      <c r="D713" s="16" t="s">
        <v>36</v>
      </c>
      <c r="E713" s="16" t="s">
        <v>46</v>
      </c>
      <c r="F713" s="18">
        <v>11</v>
      </c>
      <c r="G713" s="18">
        <v>5</v>
      </c>
      <c r="H713" s="18">
        <v>0</v>
      </c>
      <c r="I713" s="18">
        <v>0</v>
      </c>
      <c r="J713" s="19">
        <v>11</v>
      </c>
      <c r="K713" s="19">
        <v>11</v>
      </c>
      <c r="L713" s="18">
        <v>16</v>
      </c>
      <c r="M713" s="18">
        <v>16</v>
      </c>
      <c r="N713" s="19">
        <v>11</v>
      </c>
      <c r="O713" s="18">
        <v>16</v>
      </c>
      <c r="P713" s="18">
        <v>0</v>
      </c>
    </row>
    <row r="714" spans="1:16" ht="25.5" hidden="1" x14ac:dyDescent="0.25">
      <c r="A714" s="16" t="s">
        <v>166</v>
      </c>
      <c r="B714" s="17" t="s">
        <v>34</v>
      </c>
      <c r="C714" s="17" t="s">
        <v>47</v>
      </c>
      <c r="D714" s="16" t="s">
        <v>36</v>
      </c>
      <c r="E714" s="16" t="s">
        <v>43</v>
      </c>
      <c r="F714" s="18">
        <v>15</v>
      </c>
      <c r="G714" s="18">
        <v>0</v>
      </c>
      <c r="H714" s="18">
        <v>0</v>
      </c>
      <c r="I714" s="18">
        <v>0</v>
      </c>
      <c r="J714" s="19">
        <v>15</v>
      </c>
      <c r="K714" s="19">
        <v>0</v>
      </c>
      <c r="L714" s="18">
        <v>15</v>
      </c>
      <c r="M714" s="18">
        <v>15</v>
      </c>
      <c r="N714" s="19">
        <v>0</v>
      </c>
      <c r="O714" s="18">
        <v>15</v>
      </c>
      <c r="P714" s="18">
        <v>0</v>
      </c>
    </row>
    <row r="715" spans="1:16" ht="25.5" hidden="1" x14ac:dyDescent="0.25">
      <c r="A715" s="16" t="s">
        <v>166</v>
      </c>
      <c r="B715" s="17" t="s">
        <v>34</v>
      </c>
      <c r="C715" s="17" t="s">
        <v>47</v>
      </c>
      <c r="D715" s="16" t="s">
        <v>36</v>
      </c>
      <c r="E715" s="16" t="s">
        <v>31</v>
      </c>
      <c r="F715" s="18">
        <v>84</v>
      </c>
      <c r="G715" s="18">
        <v>8</v>
      </c>
      <c r="H715" s="18">
        <v>0</v>
      </c>
      <c r="I715" s="18">
        <v>0</v>
      </c>
      <c r="J715" s="19">
        <v>84</v>
      </c>
      <c r="K715" s="19">
        <v>19</v>
      </c>
      <c r="L715" s="18">
        <v>92</v>
      </c>
      <c r="M715" s="18">
        <v>92</v>
      </c>
      <c r="N715" s="19">
        <v>19</v>
      </c>
      <c r="O715" s="18">
        <v>92</v>
      </c>
      <c r="P715" s="18">
        <v>0</v>
      </c>
    </row>
    <row r="716" spans="1:16" hidden="1" x14ac:dyDescent="0.25">
      <c r="A716" s="20" t="s">
        <v>167</v>
      </c>
      <c r="B716" s="21"/>
      <c r="C716" s="21"/>
      <c r="D716" s="22"/>
      <c r="E716" s="22"/>
      <c r="F716" s="23">
        <v>131526.43</v>
      </c>
      <c r="G716" s="23">
        <v>165829</v>
      </c>
      <c r="H716" s="23">
        <v>154559</v>
      </c>
      <c r="I716" s="23">
        <v>179759</v>
      </c>
      <c r="J716" s="24">
        <v>168583.35</v>
      </c>
      <c r="K716" s="24">
        <v>114495.03</v>
      </c>
      <c r="L716" s="23">
        <v>630647</v>
      </c>
      <c r="M716" s="23">
        <v>631673.43000000005</v>
      </c>
      <c r="N716" s="24">
        <v>114495.03</v>
      </c>
      <c r="O716" s="23">
        <v>637637</v>
      </c>
      <c r="P716" s="23">
        <v>639633</v>
      </c>
    </row>
    <row r="717" spans="1:16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2"/>
      <c r="K717" s="2"/>
      <c r="L717" s="1"/>
      <c r="M717" s="1"/>
      <c r="N717" s="2"/>
      <c r="O717" s="1"/>
      <c r="P717" s="1"/>
    </row>
    <row r="718" spans="1:16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2"/>
      <c r="K718" s="2"/>
      <c r="L718" s="1"/>
      <c r="M718" s="1"/>
      <c r="N718" s="2"/>
      <c r="O718" s="1"/>
      <c r="P718" s="1"/>
    </row>
  </sheetData>
  <mergeCells count="8">
    <mergeCell ref="A11:G11"/>
    <mergeCell ref="A12:G12"/>
    <mergeCell ref="A1:F1"/>
    <mergeCell ref="A6:H6"/>
    <mergeCell ref="A7:G7"/>
    <mergeCell ref="A8:G8"/>
    <mergeCell ref="A9:G9"/>
    <mergeCell ref="A10:G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661"/>
  <sheetViews>
    <sheetView tabSelected="1" view="pageBreakPreview" zoomScale="90" zoomScaleNormal="100" zoomScaleSheetLayoutView="90" workbookViewId="0">
      <pane xSplit="2" ySplit="6" topLeftCell="C656" activePane="bottomRight" state="frozen"/>
      <selection pane="topRight" activeCell="C1" sqref="C1"/>
      <selection pane="bottomLeft" activeCell="A8" sqref="A8"/>
      <selection pane="bottomRight" activeCell="B487" sqref="B487:B492"/>
    </sheetView>
  </sheetViews>
  <sheetFormatPr defaultRowHeight="15.75" x14ac:dyDescent="0.25"/>
  <cols>
    <col min="1" max="1" width="5" style="25" customWidth="1"/>
    <col min="2" max="2" width="47.28515625" style="28" customWidth="1"/>
    <col min="3" max="3" width="54.42578125" style="25" customWidth="1"/>
    <col min="4" max="4" width="13" style="27" customWidth="1"/>
    <col min="5" max="5" width="11" style="27" customWidth="1"/>
    <col min="6" max="6" width="13.42578125" style="27" customWidth="1"/>
    <col min="7" max="7" width="11" style="27" customWidth="1"/>
    <col min="8" max="8" width="14.28515625" style="27" customWidth="1"/>
    <col min="9" max="9" width="13.140625" style="26" bestFit="1" customWidth="1"/>
    <col min="10" max="229" width="9.140625" style="26"/>
    <col min="230" max="230" width="8.140625" style="26" customWidth="1"/>
    <col min="231" max="231" width="48.7109375" style="26" customWidth="1"/>
    <col min="232" max="232" width="28" style="26" customWidth="1"/>
    <col min="233" max="233" width="19.28515625" style="26" customWidth="1"/>
    <col min="234" max="234" width="2.7109375" style="26" customWidth="1"/>
    <col min="235" max="235" width="19.5703125" style="26" customWidth="1"/>
    <col min="236" max="236" width="7.28515625" style="26" customWidth="1"/>
    <col min="237" max="237" width="14.85546875" style="26" customWidth="1"/>
    <col min="238" max="485" width="9.140625" style="26"/>
    <col min="486" max="486" width="8.140625" style="26" customWidth="1"/>
    <col min="487" max="487" width="48.7109375" style="26" customWidth="1"/>
    <col min="488" max="488" width="28" style="26" customWidth="1"/>
    <col min="489" max="489" width="19.28515625" style="26" customWidth="1"/>
    <col min="490" max="490" width="2.7109375" style="26" customWidth="1"/>
    <col min="491" max="491" width="19.5703125" style="26" customWidth="1"/>
    <col min="492" max="492" width="7.28515625" style="26" customWidth="1"/>
    <col min="493" max="493" width="14.85546875" style="26" customWidth="1"/>
    <col min="494" max="741" width="9.140625" style="26"/>
    <col min="742" max="742" width="8.140625" style="26" customWidth="1"/>
    <col min="743" max="743" width="48.7109375" style="26" customWidth="1"/>
    <col min="744" max="744" width="28" style="26" customWidth="1"/>
    <col min="745" max="745" width="19.28515625" style="26" customWidth="1"/>
    <col min="746" max="746" width="2.7109375" style="26" customWidth="1"/>
    <col min="747" max="747" width="19.5703125" style="26" customWidth="1"/>
    <col min="748" max="748" width="7.28515625" style="26" customWidth="1"/>
    <col min="749" max="749" width="14.85546875" style="26" customWidth="1"/>
    <col min="750" max="997" width="9.140625" style="26"/>
    <col min="998" max="998" width="8.140625" style="26" customWidth="1"/>
    <col min="999" max="999" width="48.7109375" style="26" customWidth="1"/>
    <col min="1000" max="1000" width="28" style="26" customWidth="1"/>
    <col min="1001" max="1001" width="19.28515625" style="26" customWidth="1"/>
    <col min="1002" max="1002" width="2.7109375" style="26" customWidth="1"/>
    <col min="1003" max="1003" width="19.5703125" style="26" customWidth="1"/>
    <col min="1004" max="1004" width="7.28515625" style="26" customWidth="1"/>
    <col min="1005" max="1005" width="14.85546875" style="26" customWidth="1"/>
    <col min="1006" max="1253" width="9.140625" style="26"/>
    <col min="1254" max="1254" width="8.140625" style="26" customWidth="1"/>
    <col min="1255" max="1255" width="48.7109375" style="26" customWidth="1"/>
    <col min="1256" max="1256" width="28" style="26" customWidth="1"/>
    <col min="1257" max="1257" width="19.28515625" style="26" customWidth="1"/>
    <col min="1258" max="1258" width="2.7109375" style="26" customWidth="1"/>
    <col min="1259" max="1259" width="19.5703125" style="26" customWidth="1"/>
    <col min="1260" max="1260" width="7.28515625" style="26" customWidth="1"/>
    <col min="1261" max="1261" width="14.85546875" style="26" customWidth="1"/>
    <col min="1262" max="1509" width="9.140625" style="26"/>
    <col min="1510" max="1510" width="8.140625" style="26" customWidth="1"/>
    <col min="1511" max="1511" width="48.7109375" style="26" customWidth="1"/>
    <col min="1512" max="1512" width="28" style="26" customWidth="1"/>
    <col min="1513" max="1513" width="19.28515625" style="26" customWidth="1"/>
    <col min="1514" max="1514" width="2.7109375" style="26" customWidth="1"/>
    <col min="1515" max="1515" width="19.5703125" style="26" customWidth="1"/>
    <col min="1516" max="1516" width="7.28515625" style="26" customWidth="1"/>
    <col min="1517" max="1517" width="14.85546875" style="26" customWidth="1"/>
    <col min="1518" max="1765" width="9.140625" style="26"/>
    <col min="1766" max="1766" width="8.140625" style="26" customWidth="1"/>
    <col min="1767" max="1767" width="48.7109375" style="26" customWidth="1"/>
    <col min="1768" max="1768" width="28" style="26" customWidth="1"/>
    <col min="1769" max="1769" width="19.28515625" style="26" customWidth="1"/>
    <col min="1770" max="1770" width="2.7109375" style="26" customWidth="1"/>
    <col min="1771" max="1771" width="19.5703125" style="26" customWidth="1"/>
    <col min="1772" max="1772" width="7.28515625" style="26" customWidth="1"/>
    <col min="1773" max="1773" width="14.85546875" style="26" customWidth="1"/>
    <col min="1774" max="2021" width="9.140625" style="26"/>
    <col min="2022" max="2022" width="8.140625" style="26" customWidth="1"/>
    <col min="2023" max="2023" width="48.7109375" style="26" customWidth="1"/>
    <col min="2024" max="2024" width="28" style="26" customWidth="1"/>
    <col min="2025" max="2025" width="19.28515625" style="26" customWidth="1"/>
    <col min="2026" max="2026" width="2.7109375" style="26" customWidth="1"/>
    <col min="2027" max="2027" width="19.5703125" style="26" customWidth="1"/>
    <col min="2028" max="2028" width="7.28515625" style="26" customWidth="1"/>
    <col min="2029" max="2029" width="14.85546875" style="26" customWidth="1"/>
    <col min="2030" max="2277" width="9.140625" style="26"/>
    <col min="2278" max="2278" width="8.140625" style="26" customWidth="1"/>
    <col min="2279" max="2279" width="48.7109375" style="26" customWidth="1"/>
    <col min="2280" max="2280" width="28" style="26" customWidth="1"/>
    <col min="2281" max="2281" width="19.28515625" style="26" customWidth="1"/>
    <col min="2282" max="2282" width="2.7109375" style="26" customWidth="1"/>
    <col min="2283" max="2283" width="19.5703125" style="26" customWidth="1"/>
    <col min="2284" max="2284" width="7.28515625" style="26" customWidth="1"/>
    <col min="2285" max="2285" width="14.85546875" style="26" customWidth="1"/>
    <col min="2286" max="2533" width="9.140625" style="26"/>
    <col min="2534" max="2534" width="8.140625" style="26" customWidth="1"/>
    <col min="2535" max="2535" width="48.7109375" style="26" customWidth="1"/>
    <col min="2536" max="2536" width="28" style="26" customWidth="1"/>
    <col min="2537" max="2537" width="19.28515625" style="26" customWidth="1"/>
    <col min="2538" max="2538" width="2.7109375" style="26" customWidth="1"/>
    <col min="2539" max="2539" width="19.5703125" style="26" customWidth="1"/>
    <col min="2540" max="2540" width="7.28515625" style="26" customWidth="1"/>
    <col min="2541" max="2541" width="14.85546875" style="26" customWidth="1"/>
    <col min="2542" max="2789" width="9.140625" style="26"/>
    <col min="2790" max="2790" width="8.140625" style="26" customWidth="1"/>
    <col min="2791" max="2791" width="48.7109375" style="26" customWidth="1"/>
    <col min="2792" max="2792" width="28" style="26" customWidth="1"/>
    <col min="2793" max="2793" width="19.28515625" style="26" customWidth="1"/>
    <col min="2794" max="2794" width="2.7109375" style="26" customWidth="1"/>
    <col min="2795" max="2795" width="19.5703125" style="26" customWidth="1"/>
    <col min="2796" max="2796" width="7.28515625" style="26" customWidth="1"/>
    <col min="2797" max="2797" width="14.85546875" style="26" customWidth="1"/>
    <col min="2798" max="3045" width="9.140625" style="26"/>
    <col min="3046" max="3046" width="8.140625" style="26" customWidth="1"/>
    <col min="3047" max="3047" width="48.7109375" style="26" customWidth="1"/>
    <col min="3048" max="3048" width="28" style="26" customWidth="1"/>
    <col min="3049" max="3049" width="19.28515625" style="26" customWidth="1"/>
    <col min="3050" max="3050" width="2.7109375" style="26" customWidth="1"/>
    <col min="3051" max="3051" width="19.5703125" style="26" customWidth="1"/>
    <col min="3052" max="3052" width="7.28515625" style="26" customWidth="1"/>
    <col min="3053" max="3053" width="14.85546875" style="26" customWidth="1"/>
    <col min="3054" max="3301" width="9.140625" style="26"/>
    <col min="3302" max="3302" width="8.140625" style="26" customWidth="1"/>
    <col min="3303" max="3303" width="48.7109375" style="26" customWidth="1"/>
    <col min="3304" max="3304" width="28" style="26" customWidth="1"/>
    <col min="3305" max="3305" width="19.28515625" style="26" customWidth="1"/>
    <col min="3306" max="3306" width="2.7109375" style="26" customWidth="1"/>
    <col min="3307" max="3307" width="19.5703125" style="26" customWidth="1"/>
    <col min="3308" max="3308" width="7.28515625" style="26" customWidth="1"/>
    <col min="3309" max="3309" width="14.85546875" style="26" customWidth="1"/>
    <col min="3310" max="3557" width="9.140625" style="26"/>
    <col min="3558" max="3558" width="8.140625" style="26" customWidth="1"/>
    <col min="3559" max="3559" width="48.7109375" style="26" customWidth="1"/>
    <col min="3560" max="3560" width="28" style="26" customWidth="1"/>
    <col min="3561" max="3561" width="19.28515625" style="26" customWidth="1"/>
    <col min="3562" max="3562" width="2.7109375" style="26" customWidth="1"/>
    <col min="3563" max="3563" width="19.5703125" style="26" customWidth="1"/>
    <col min="3564" max="3564" width="7.28515625" style="26" customWidth="1"/>
    <col min="3565" max="3565" width="14.85546875" style="26" customWidth="1"/>
    <col min="3566" max="3813" width="9.140625" style="26"/>
    <col min="3814" max="3814" width="8.140625" style="26" customWidth="1"/>
    <col min="3815" max="3815" width="48.7109375" style="26" customWidth="1"/>
    <col min="3816" max="3816" width="28" style="26" customWidth="1"/>
    <col min="3817" max="3817" width="19.28515625" style="26" customWidth="1"/>
    <col min="3818" max="3818" width="2.7109375" style="26" customWidth="1"/>
    <col min="3819" max="3819" width="19.5703125" style="26" customWidth="1"/>
    <col min="3820" max="3820" width="7.28515625" style="26" customWidth="1"/>
    <col min="3821" max="3821" width="14.85546875" style="26" customWidth="1"/>
    <col min="3822" max="4069" width="9.140625" style="26"/>
    <col min="4070" max="4070" width="8.140625" style="26" customWidth="1"/>
    <col min="4071" max="4071" width="48.7109375" style="26" customWidth="1"/>
    <col min="4072" max="4072" width="28" style="26" customWidth="1"/>
    <col min="4073" max="4073" width="19.28515625" style="26" customWidth="1"/>
    <col min="4074" max="4074" width="2.7109375" style="26" customWidth="1"/>
    <col min="4075" max="4075" width="19.5703125" style="26" customWidth="1"/>
    <col min="4076" max="4076" width="7.28515625" style="26" customWidth="1"/>
    <col min="4077" max="4077" width="14.85546875" style="26" customWidth="1"/>
    <col min="4078" max="4325" width="9.140625" style="26"/>
    <col min="4326" max="4326" width="8.140625" style="26" customWidth="1"/>
    <col min="4327" max="4327" width="48.7109375" style="26" customWidth="1"/>
    <col min="4328" max="4328" width="28" style="26" customWidth="1"/>
    <col min="4329" max="4329" width="19.28515625" style="26" customWidth="1"/>
    <col min="4330" max="4330" width="2.7109375" style="26" customWidth="1"/>
    <col min="4331" max="4331" width="19.5703125" style="26" customWidth="1"/>
    <col min="4332" max="4332" width="7.28515625" style="26" customWidth="1"/>
    <col min="4333" max="4333" width="14.85546875" style="26" customWidth="1"/>
    <col min="4334" max="4581" width="9.140625" style="26"/>
    <col min="4582" max="4582" width="8.140625" style="26" customWidth="1"/>
    <col min="4583" max="4583" width="48.7109375" style="26" customWidth="1"/>
    <col min="4584" max="4584" width="28" style="26" customWidth="1"/>
    <col min="4585" max="4585" width="19.28515625" style="26" customWidth="1"/>
    <col min="4586" max="4586" width="2.7109375" style="26" customWidth="1"/>
    <col min="4587" max="4587" width="19.5703125" style="26" customWidth="1"/>
    <col min="4588" max="4588" width="7.28515625" style="26" customWidth="1"/>
    <col min="4589" max="4589" width="14.85546875" style="26" customWidth="1"/>
    <col min="4590" max="4837" width="9.140625" style="26"/>
    <col min="4838" max="4838" width="8.140625" style="26" customWidth="1"/>
    <col min="4839" max="4839" width="48.7109375" style="26" customWidth="1"/>
    <col min="4840" max="4840" width="28" style="26" customWidth="1"/>
    <col min="4841" max="4841" width="19.28515625" style="26" customWidth="1"/>
    <col min="4842" max="4842" width="2.7109375" style="26" customWidth="1"/>
    <col min="4843" max="4843" width="19.5703125" style="26" customWidth="1"/>
    <col min="4844" max="4844" width="7.28515625" style="26" customWidth="1"/>
    <col min="4845" max="4845" width="14.85546875" style="26" customWidth="1"/>
    <col min="4846" max="5093" width="9.140625" style="26"/>
    <col min="5094" max="5094" width="8.140625" style="26" customWidth="1"/>
    <col min="5095" max="5095" width="48.7109375" style="26" customWidth="1"/>
    <col min="5096" max="5096" width="28" style="26" customWidth="1"/>
    <col min="5097" max="5097" width="19.28515625" style="26" customWidth="1"/>
    <col min="5098" max="5098" width="2.7109375" style="26" customWidth="1"/>
    <col min="5099" max="5099" width="19.5703125" style="26" customWidth="1"/>
    <col min="5100" max="5100" width="7.28515625" style="26" customWidth="1"/>
    <col min="5101" max="5101" width="14.85546875" style="26" customWidth="1"/>
    <col min="5102" max="5349" width="9.140625" style="26"/>
    <col min="5350" max="5350" width="8.140625" style="26" customWidth="1"/>
    <col min="5351" max="5351" width="48.7109375" style="26" customWidth="1"/>
    <col min="5352" max="5352" width="28" style="26" customWidth="1"/>
    <col min="5353" max="5353" width="19.28515625" style="26" customWidth="1"/>
    <col min="5354" max="5354" width="2.7109375" style="26" customWidth="1"/>
    <col min="5355" max="5355" width="19.5703125" style="26" customWidth="1"/>
    <col min="5356" max="5356" width="7.28515625" style="26" customWidth="1"/>
    <col min="5357" max="5357" width="14.85546875" style="26" customWidth="1"/>
    <col min="5358" max="5605" width="9.140625" style="26"/>
    <col min="5606" max="5606" width="8.140625" style="26" customWidth="1"/>
    <col min="5607" max="5607" width="48.7109375" style="26" customWidth="1"/>
    <col min="5608" max="5608" width="28" style="26" customWidth="1"/>
    <col min="5609" max="5609" width="19.28515625" style="26" customWidth="1"/>
    <col min="5610" max="5610" width="2.7109375" style="26" customWidth="1"/>
    <col min="5611" max="5611" width="19.5703125" style="26" customWidth="1"/>
    <col min="5612" max="5612" width="7.28515625" style="26" customWidth="1"/>
    <col min="5613" max="5613" width="14.85546875" style="26" customWidth="1"/>
    <col min="5614" max="5861" width="9.140625" style="26"/>
    <col min="5862" max="5862" width="8.140625" style="26" customWidth="1"/>
    <col min="5863" max="5863" width="48.7109375" style="26" customWidth="1"/>
    <col min="5864" max="5864" width="28" style="26" customWidth="1"/>
    <col min="5865" max="5865" width="19.28515625" style="26" customWidth="1"/>
    <col min="5866" max="5866" width="2.7109375" style="26" customWidth="1"/>
    <col min="5867" max="5867" width="19.5703125" style="26" customWidth="1"/>
    <col min="5868" max="5868" width="7.28515625" style="26" customWidth="1"/>
    <col min="5869" max="5869" width="14.85546875" style="26" customWidth="1"/>
    <col min="5870" max="6117" width="9.140625" style="26"/>
    <col min="6118" max="6118" width="8.140625" style="26" customWidth="1"/>
    <col min="6119" max="6119" width="48.7109375" style="26" customWidth="1"/>
    <col min="6120" max="6120" width="28" style="26" customWidth="1"/>
    <col min="6121" max="6121" width="19.28515625" style="26" customWidth="1"/>
    <col min="6122" max="6122" width="2.7109375" style="26" customWidth="1"/>
    <col min="6123" max="6123" width="19.5703125" style="26" customWidth="1"/>
    <col min="6124" max="6124" width="7.28515625" style="26" customWidth="1"/>
    <col min="6125" max="6125" width="14.85546875" style="26" customWidth="1"/>
    <col min="6126" max="6373" width="9.140625" style="26"/>
    <col min="6374" max="6374" width="8.140625" style="26" customWidth="1"/>
    <col min="6375" max="6375" width="48.7109375" style="26" customWidth="1"/>
    <col min="6376" max="6376" width="28" style="26" customWidth="1"/>
    <col min="6377" max="6377" width="19.28515625" style="26" customWidth="1"/>
    <col min="6378" max="6378" width="2.7109375" style="26" customWidth="1"/>
    <col min="6379" max="6379" width="19.5703125" style="26" customWidth="1"/>
    <col min="6380" max="6380" width="7.28515625" style="26" customWidth="1"/>
    <col min="6381" max="6381" width="14.85546875" style="26" customWidth="1"/>
    <col min="6382" max="6629" width="9.140625" style="26"/>
    <col min="6630" max="6630" width="8.140625" style="26" customWidth="1"/>
    <col min="6631" max="6631" width="48.7109375" style="26" customWidth="1"/>
    <col min="6632" max="6632" width="28" style="26" customWidth="1"/>
    <col min="6633" max="6633" width="19.28515625" style="26" customWidth="1"/>
    <col min="6634" max="6634" width="2.7109375" style="26" customWidth="1"/>
    <col min="6635" max="6635" width="19.5703125" style="26" customWidth="1"/>
    <col min="6636" max="6636" width="7.28515625" style="26" customWidth="1"/>
    <col min="6637" max="6637" width="14.85546875" style="26" customWidth="1"/>
    <col min="6638" max="6885" width="9.140625" style="26"/>
    <col min="6886" max="6886" width="8.140625" style="26" customWidth="1"/>
    <col min="6887" max="6887" width="48.7109375" style="26" customWidth="1"/>
    <col min="6888" max="6888" width="28" style="26" customWidth="1"/>
    <col min="6889" max="6889" width="19.28515625" style="26" customWidth="1"/>
    <col min="6890" max="6890" width="2.7109375" style="26" customWidth="1"/>
    <col min="6891" max="6891" width="19.5703125" style="26" customWidth="1"/>
    <col min="6892" max="6892" width="7.28515625" style="26" customWidth="1"/>
    <col min="6893" max="6893" width="14.85546875" style="26" customWidth="1"/>
    <col min="6894" max="7141" width="9.140625" style="26"/>
    <col min="7142" max="7142" width="8.140625" style="26" customWidth="1"/>
    <col min="7143" max="7143" width="48.7109375" style="26" customWidth="1"/>
    <col min="7144" max="7144" width="28" style="26" customWidth="1"/>
    <col min="7145" max="7145" width="19.28515625" style="26" customWidth="1"/>
    <col min="7146" max="7146" width="2.7109375" style="26" customWidth="1"/>
    <col min="7147" max="7147" width="19.5703125" style="26" customWidth="1"/>
    <col min="7148" max="7148" width="7.28515625" style="26" customWidth="1"/>
    <col min="7149" max="7149" width="14.85546875" style="26" customWidth="1"/>
    <col min="7150" max="7397" width="9.140625" style="26"/>
    <col min="7398" max="7398" width="8.140625" style="26" customWidth="1"/>
    <col min="7399" max="7399" width="48.7109375" style="26" customWidth="1"/>
    <col min="7400" max="7400" width="28" style="26" customWidth="1"/>
    <col min="7401" max="7401" width="19.28515625" style="26" customWidth="1"/>
    <col min="7402" max="7402" width="2.7109375" style="26" customWidth="1"/>
    <col min="7403" max="7403" width="19.5703125" style="26" customWidth="1"/>
    <col min="7404" max="7404" width="7.28515625" style="26" customWidth="1"/>
    <col min="7405" max="7405" width="14.85546875" style="26" customWidth="1"/>
    <col min="7406" max="7653" width="9.140625" style="26"/>
    <col min="7654" max="7654" width="8.140625" style="26" customWidth="1"/>
    <col min="7655" max="7655" width="48.7109375" style="26" customWidth="1"/>
    <col min="7656" max="7656" width="28" style="26" customWidth="1"/>
    <col min="7657" max="7657" width="19.28515625" style="26" customWidth="1"/>
    <col min="7658" max="7658" width="2.7109375" style="26" customWidth="1"/>
    <col min="7659" max="7659" width="19.5703125" style="26" customWidth="1"/>
    <col min="7660" max="7660" width="7.28515625" style="26" customWidth="1"/>
    <col min="7661" max="7661" width="14.85546875" style="26" customWidth="1"/>
    <col min="7662" max="7909" width="9.140625" style="26"/>
    <col min="7910" max="7910" width="8.140625" style="26" customWidth="1"/>
    <col min="7911" max="7911" width="48.7109375" style="26" customWidth="1"/>
    <col min="7912" max="7912" width="28" style="26" customWidth="1"/>
    <col min="7913" max="7913" width="19.28515625" style="26" customWidth="1"/>
    <col min="7914" max="7914" width="2.7109375" style="26" customWidth="1"/>
    <col min="7915" max="7915" width="19.5703125" style="26" customWidth="1"/>
    <col min="7916" max="7916" width="7.28515625" style="26" customWidth="1"/>
    <col min="7917" max="7917" width="14.85546875" style="26" customWidth="1"/>
    <col min="7918" max="8165" width="9.140625" style="26"/>
    <col min="8166" max="8166" width="8.140625" style="26" customWidth="1"/>
    <col min="8167" max="8167" width="48.7109375" style="26" customWidth="1"/>
    <col min="8168" max="8168" width="28" style="26" customWidth="1"/>
    <col min="8169" max="8169" width="19.28515625" style="26" customWidth="1"/>
    <col min="8170" max="8170" width="2.7109375" style="26" customWidth="1"/>
    <col min="8171" max="8171" width="19.5703125" style="26" customWidth="1"/>
    <col min="8172" max="8172" width="7.28515625" style="26" customWidth="1"/>
    <col min="8173" max="8173" width="14.85546875" style="26" customWidth="1"/>
    <col min="8174" max="8421" width="9.140625" style="26"/>
    <col min="8422" max="8422" width="8.140625" style="26" customWidth="1"/>
    <col min="8423" max="8423" width="48.7109375" style="26" customWidth="1"/>
    <col min="8424" max="8424" width="28" style="26" customWidth="1"/>
    <col min="8425" max="8425" width="19.28515625" style="26" customWidth="1"/>
    <col min="8426" max="8426" width="2.7109375" style="26" customWidth="1"/>
    <col min="8427" max="8427" width="19.5703125" style="26" customWidth="1"/>
    <col min="8428" max="8428" width="7.28515625" style="26" customWidth="1"/>
    <col min="8429" max="8429" width="14.85546875" style="26" customWidth="1"/>
    <col min="8430" max="8677" width="9.140625" style="26"/>
    <col min="8678" max="8678" width="8.140625" style="26" customWidth="1"/>
    <col min="8679" max="8679" width="48.7109375" style="26" customWidth="1"/>
    <col min="8680" max="8680" width="28" style="26" customWidth="1"/>
    <col min="8681" max="8681" width="19.28515625" style="26" customWidth="1"/>
    <col min="8682" max="8682" width="2.7109375" style="26" customWidth="1"/>
    <col min="8683" max="8683" width="19.5703125" style="26" customWidth="1"/>
    <col min="8684" max="8684" width="7.28515625" style="26" customWidth="1"/>
    <col min="8685" max="8685" width="14.85546875" style="26" customWidth="1"/>
    <col min="8686" max="8933" width="9.140625" style="26"/>
    <col min="8934" max="8934" width="8.140625" style="26" customWidth="1"/>
    <col min="8935" max="8935" width="48.7109375" style="26" customWidth="1"/>
    <col min="8936" max="8936" width="28" style="26" customWidth="1"/>
    <col min="8937" max="8937" width="19.28515625" style="26" customWidth="1"/>
    <col min="8938" max="8938" width="2.7109375" style="26" customWidth="1"/>
    <col min="8939" max="8939" width="19.5703125" style="26" customWidth="1"/>
    <col min="8940" max="8940" width="7.28515625" style="26" customWidth="1"/>
    <col min="8941" max="8941" width="14.85546875" style="26" customWidth="1"/>
    <col min="8942" max="9189" width="9.140625" style="26"/>
    <col min="9190" max="9190" width="8.140625" style="26" customWidth="1"/>
    <col min="9191" max="9191" width="48.7109375" style="26" customWidth="1"/>
    <col min="9192" max="9192" width="28" style="26" customWidth="1"/>
    <col min="9193" max="9193" width="19.28515625" style="26" customWidth="1"/>
    <col min="9194" max="9194" width="2.7109375" style="26" customWidth="1"/>
    <col min="9195" max="9195" width="19.5703125" style="26" customWidth="1"/>
    <col min="9196" max="9196" width="7.28515625" style="26" customWidth="1"/>
    <col min="9197" max="9197" width="14.85546875" style="26" customWidth="1"/>
    <col min="9198" max="9445" width="9.140625" style="26"/>
    <col min="9446" max="9446" width="8.140625" style="26" customWidth="1"/>
    <col min="9447" max="9447" width="48.7109375" style="26" customWidth="1"/>
    <col min="9448" max="9448" width="28" style="26" customWidth="1"/>
    <col min="9449" max="9449" width="19.28515625" style="26" customWidth="1"/>
    <col min="9450" max="9450" width="2.7109375" style="26" customWidth="1"/>
    <col min="9451" max="9451" width="19.5703125" style="26" customWidth="1"/>
    <col min="9452" max="9452" width="7.28515625" style="26" customWidth="1"/>
    <col min="9453" max="9453" width="14.85546875" style="26" customWidth="1"/>
    <col min="9454" max="9701" width="9.140625" style="26"/>
    <col min="9702" max="9702" width="8.140625" style="26" customWidth="1"/>
    <col min="9703" max="9703" width="48.7109375" style="26" customWidth="1"/>
    <col min="9704" max="9704" width="28" style="26" customWidth="1"/>
    <col min="9705" max="9705" width="19.28515625" style="26" customWidth="1"/>
    <col min="9706" max="9706" width="2.7109375" style="26" customWidth="1"/>
    <col min="9707" max="9707" width="19.5703125" style="26" customWidth="1"/>
    <col min="9708" max="9708" width="7.28515625" style="26" customWidth="1"/>
    <col min="9709" max="9709" width="14.85546875" style="26" customWidth="1"/>
    <col min="9710" max="9957" width="9.140625" style="26"/>
    <col min="9958" max="9958" width="8.140625" style="26" customWidth="1"/>
    <col min="9959" max="9959" width="48.7109375" style="26" customWidth="1"/>
    <col min="9960" max="9960" width="28" style="26" customWidth="1"/>
    <col min="9961" max="9961" width="19.28515625" style="26" customWidth="1"/>
    <col min="9962" max="9962" width="2.7109375" style="26" customWidth="1"/>
    <col min="9963" max="9963" width="19.5703125" style="26" customWidth="1"/>
    <col min="9964" max="9964" width="7.28515625" style="26" customWidth="1"/>
    <col min="9965" max="9965" width="14.85546875" style="26" customWidth="1"/>
    <col min="9966" max="10213" width="9.140625" style="26"/>
    <col min="10214" max="10214" width="8.140625" style="26" customWidth="1"/>
    <col min="10215" max="10215" width="48.7109375" style="26" customWidth="1"/>
    <col min="10216" max="10216" width="28" style="26" customWidth="1"/>
    <col min="10217" max="10217" width="19.28515625" style="26" customWidth="1"/>
    <col min="10218" max="10218" width="2.7109375" style="26" customWidth="1"/>
    <col min="10219" max="10219" width="19.5703125" style="26" customWidth="1"/>
    <col min="10220" max="10220" width="7.28515625" style="26" customWidth="1"/>
    <col min="10221" max="10221" width="14.85546875" style="26" customWidth="1"/>
    <col min="10222" max="10469" width="9.140625" style="26"/>
    <col min="10470" max="10470" width="8.140625" style="26" customWidth="1"/>
    <col min="10471" max="10471" width="48.7109375" style="26" customWidth="1"/>
    <col min="10472" max="10472" width="28" style="26" customWidth="1"/>
    <col min="10473" max="10473" width="19.28515625" style="26" customWidth="1"/>
    <col min="10474" max="10474" width="2.7109375" style="26" customWidth="1"/>
    <col min="10475" max="10475" width="19.5703125" style="26" customWidth="1"/>
    <col min="10476" max="10476" width="7.28515625" style="26" customWidth="1"/>
    <col min="10477" max="10477" width="14.85546875" style="26" customWidth="1"/>
    <col min="10478" max="10725" width="9.140625" style="26"/>
    <col min="10726" max="10726" width="8.140625" style="26" customWidth="1"/>
    <col min="10727" max="10727" width="48.7109375" style="26" customWidth="1"/>
    <col min="10728" max="10728" width="28" style="26" customWidth="1"/>
    <col min="10729" max="10729" width="19.28515625" style="26" customWidth="1"/>
    <col min="10730" max="10730" width="2.7109375" style="26" customWidth="1"/>
    <col min="10731" max="10731" width="19.5703125" style="26" customWidth="1"/>
    <col min="10732" max="10732" width="7.28515625" style="26" customWidth="1"/>
    <col min="10733" max="10733" width="14.85546875" style="26" customWidth="1"/>
    <col min="10734" max="10981" width="9.140625" style="26"/>
    <col min="10982" max="10982" width="8.140625" style="26" customWidth="1"/>
    <col min="10983" max="10983" width="48.7109375" style="26" customWidth="1"/>
    <col min="10984" max="10984" width="28" style="26" customWidth="1"/>
    <col min="10985" max="10985" width="19.28515625" style="26" customWidth="1"/>
    <col min="10986" max="10986" width="2.7109375" style="26" customWidth="1"/>
    <col min="10987" max="10987" width="19.5703125" style="26" customWidth="1"/>
    <col min="10988" max="10988" width="7.28515625" style="26" customWidth="1"/>
    <col min="10989" max="10989" width="14.85546875" style="26" customWidth="1"/>
    <col min="10990" max="11237" width="9.140625" style="26"/>
    <col min="11238" max="11238" width="8.140625" style="26" customWidth="1"/>
    <col min="11239" max="11239" width="48.7109375" style="26" customWidth="1"/>
    <col min="11240" max="11240" width="28" style="26" customWidth="1"/>
    <col min="11241" max="11241" width="19.28515625" style="26" customWidth="1"/>
    <col min="11242" max="11242" width="2.7109375" style="26" customWidth="1"/>
    <col min="11243" max="11243" width="19.5703125" style="26" customWidth="1"/>
    <col min="11244" max="11244" width="7.28515625" style="26" customWidth="1"/>
    <col min="11245" max="11245" width="14.85546875" style="26" customWidth="1"/>
    <col min="11246" max="11493" width="9.140625" style="26"/>
    <col min="11494" max="11494" width="8.140625" style="26" customWidth="1"/>
    <col min="11495" max="11495" width="48.7109375" style="26" customWidth="1"/>
    <col min="11496" max="11496" width="28" style="26" customWidth="1"/>
    <col min="11497" max="11497" width="19.28515625" style="26" customWidth="1"/>
    <col min="11498" max="11498" width="2.7109375" style="26" customWidth="1"/>
    <col min="11499" max="11499" width="19.5703125" style="26" customWidth="1"/>
    <col min="11500" max="11500" width="7.28515625" style="26" customWidth="1"/>
    <col min="11501" max="11501" width="14.85546875" style="26" customWidth="1"/>
    <col min="11502" max="11749" width="9.140625" style="26"/>
    <col min="11750" max="11750" width="8.140625" style="26" customWidth="1"/>
    <col min="11751" max="11751" width="48.7109375" style="26" customWidth="1"/>
    <col min="11752" max="11752" width="28" style="26" customWidth="1"/>
    <col min="11753" max="11753" width="19.28515625" style="26" customWidth="1"/>
    <col min="11754" max="11754" width="2.7109375" style="26" customWidth="1"/>
    <col min="11755" max="11755" width="19.5703125" style="26" customWidth="1"/>
    <col min="11756" max="11756" width="7.28515625" style="26" customWidth="1"/>
    <col min="11757" max="11757" width="14.85546875" style="26" customWidth="1"/>
    <col min="11758" max="12005" width="9.140625" style="26"/>
    <col min="12006" max="12006" width="8.140625" style="26" customWidth="1"/>
    <col min="12007" max="12007" width="48.7109375" style="26" customWidth="1"/>
    <col min="12008" max="12008" width="28" style="26" customWidth="1"/>
    <col min="12009" max="12009" width="19.28515625" style="26" customWidth="1"/>
    <col min="12010" max="12010" width="2.7109375" style="26" customWidth="1"/>
    <col min="12011" max="12011" width="19.5703125" style="26" customWidth="1"/>
    <col min="12012" max="12012" width="7.28515625" style="26" customWidth="1"/>
    <col min="12013" max="12013" width="14.85546875" style="26" customWidth="1"/>
    <col min="12014" max="12261" width="9.140625" style="26"/>
    <col min="12262" max="12262" width="8.140625" style="26" customWidth="1"/>
    <col min="12263" max="12263" width="48.7109375" style="26" customWidth="1"/>
    <col min="12264" max="12264" width="28" style="26" customWidth="1"/>
    <col min="12265" max="12265" width="19.28515625" style="26" customWidth="1"/>
    <col min="12266" max="12266" width="2.7109375" style="26" customWidth="1"/>
    <col min="12267" max="12267" width="19.5703125" style="26" customWidth="1"/>
    <col min="12268" max="12268" width="7.28515625" style="26" customWidth="1"/>
    <col min="12269" max="12269" width="14.85546875" style="26" customWidth="1"/>
    <col min="12270" max="12517" width="9.140625" style="26"/>
    <col min="12518" max="12518" width="8.140625" style="26" customWidth="1"/>
    <col min="12519" max="12519" width="48.7109375" style="26" customWidth="1"/>
    <col min="12520" max="12520" width="28" style="26" customWidth="1"/>
    <col min="12521" max="12521" width="19.28515625" style="26" customWidth="1"/>
    <col min="12522" max="12522" width="2.7109375" style="26" customWidth="1"/>
    <col min="12523" max="12523" width="19.5703125" style="26" customWidth="1"/>
    <col min="12524" max="12524" width="7.28515625" style="26" customWidth="1"/>
    <col min="12525" max="12525" width="14.85546875" style="26" customWidth="1"/>
    <col min="12526" max="12773" width="9.140625" style="26"/>
    <col min="12774" max="12774" width="8.140625" style="26" customWidth="1"/>
    <col min="12775" max="12775" width="48.7109375" style="26" customWidth="1"/>
    <col min="12776" max="12776" width="28" style="26" customWidth="1"/>
    <col min="12777" max="12777" width="19.28515625" style="26" customWidth="1"/>
    <col min="12778" max="12778" width="2.7109375" style="26" customWidth="1"/>
    <col min="12779" max="12779" width="19.5703125" style="26" customWidth="1"/>
    <col min="12780" max="12780" width="7.28515625" style="26" customWidth="1"/>
    <col min="12781" max="12781" width="14.85546875" style="26" customWidth="1"/>
    <col min="12782" max="13029" width="9.140625" style="26"/>
    <col min="13030" max="13030" width="8.140625" style="26" customWidth="1"/>
    <col min="13031" max="13031" width="48.7109375" style="26" customWidth="1"/>
    <col min="13032" max="13032" width="28" style="26" customWidth="1"/>
    <col min="13033" max="13033" width="19.28515625" style="26" customWidth="1"/>
    <col min="13034" max="13034" width="2.7109375" style="26" customWidth="1"/>
    <col min="13035" max="13035" width="19.5703125" style="26" customWidth="1"/>
    <col min="13036" max="13036" width="7.28515625" style="26" customWidth="1"/>
    <col min="13037" max="13037" width="14.85546875" style="26" customWidth="1"/>
    <col min="13038" max="13285" width="9.140625" style="26"/>
    <col min="13286" max="13286" width="8.140625" style="26" customWidth="1"/>
    <col min="13287" max="13287" width="48.7109375" style="26" customWidth="1"/>
    <col min="13288" max="13288" width="28" style="26" customWidth="1"/>
    <col min="13289" max="13289" width="19.28515625" style="26" customWidth="1"/>
    <col min="13290" max="13290" width="2.7109375" style="26" customWidth="1"/>
    <col min="13291" max="13291" width="19.5703125" style="26" customWidth="1"/>
    <col min="13292" max="13292" width="7.28515625" style="26" customWidth="1"/>
    <col min="13293" max="13293" width="14.85546875" style="26" customWidth="1"/>
    <col min="13294" max="13541" width="9.140625" style="26"/>
    <col min="13542" max="13542" width="8.140625" style="26" customWidth="1"/>
    <col min="13543" max="13543" width="48.7109375" style="26" customWidth="1"/>
    <col min="13544" max="13544" width="28" style="26" customWidth="1"/>
    <col min="13545" max="13545" width="19.28515625" style="26" customWidth="1"/>
    <col min="13546" max="13546" width="2.7109375" style="26" customWidth="1"/>
    <col min="13547" max="13547" width="19.5703125" style="26" customWidth="1"/>
    <col min="13548" max="13548" width="7.28515625" style="26" customWidth="1"/>
    <col min="13549" max="13549" width="14.85546875" style="26" customWidth="1"/>
    <col min="13550" max="13797" width="9.140625" style="26"/>
    <col min="13798" max="13798" width="8.140625" style="26" customWidth="1"/>
    <col min="13799" max="13799" width="48.7109375" style="26" customWidth="1"/>
    <col min="13800" max="13800" width="28" style="26" customWidth="1"/>
    <col min="13801" max="13801" width="19.28515625" style="26" customWidth="1"/>
    <col min="13802" max="13802" width="2.7109375" style="26" customWidth="1"/>
    <col min="13803" max="13803" width="19.5703125" style="26" customWidth="1"/>
    <col min="13804" max="13804" width="7.28515625" style="26" customWidth="1"/>
    <col min="13805" max="13805" width="14.85546875" style="26" customWidth="1"/>
    <col min="13806" max="14053" width="9.140625" style="26"/>
    <col min="14054" max="14054" width="8.140625" style="26" customWidth="1"/>
    <col min="14055" max="14055" width="48.7109375" style="26" customWidth="1"/>
    <col min="14056" max="14056" width="28" style="26" customWidth="1"/>
    <col min="14057" max="14057" width="19.28515625" style="26" customWidth="1"/>
    <col min="14058" max="14058" width="2.7109375" style="26" customWidth="1"/>
    <col min="14059" max="14059" width="19.5703125" style="26" customWidth="1"/>
    <col min="14060" max="14060" width="7.28515625" style="26" customWidth="1"/>
    <col min="14061" max="14061" width="14.85546875" style="26" customWidth="1"/>
    <col min="14062" max="14309" width="9.140625" style="26"/>
    <col min="14310" max="14310" width="8.140625" style="26" customWidth="1"/>
    <col min="14311" max="14311" width="48.7109375" style="26" customWidth="1"/>
    <col min="14312" max="14312" width="28" style="26" customWidth="1"/>
    <col min="14313" max="14313" width="19.28515625" style="26" customWidth="1"/>
    <col min="14314" max="14314" width="2.7109375" style="26" customWidth="1"/>
    <col min="14315" max="14315" width="19.5703125" style="26" customWidth="1"/>
    <col min="14316" max="14316" width="7.28515625" style="26" customWidth="1"/>
    <col min="14317" max="14317" width="14.85546875" style="26" customWidth="1"/>
    <col min="14318" max="14565" width="9.140625" style="26"/>
    <col min="14566" max="14566" width="8.140625" style="26" customWidth="1"/>
    <col min="14567" max="14567" width="48.7109375" style="26" customWidth="1"/>
    <col min="14568" max="14568" width="28" style="26" customWidth="1"/>
    <col min="14569" max="14569" width="19.28515625" style="26" customWidth="1"/>
    <col min="14570" max="14570" width="2.7109375" style="26" customWidth="1"/>
    <col min="14571" max="14571" width="19.5703125" style="26" customWidth="1"/>
    <col min="14572" max="14572" width="7.28515625" style="26" customWidth="1"/>
    <col min="14573" max="14573" width="14.85546875" style="26" customWidth="1"/>
    <col min="14574" max="14821" width="9.140625" style="26"/>
    <col min="14822" max="14822" width="8.140625" style="26" customWidth="1"/>
    <col min="14823" max="14823" width="48.7109375" style="26" customWidth="1"/>
    <col min="14824" max="14824" width="28" style="26" customWidth="1"/>
    <col min="14825" max="14825" width="19.28515625" style="26" customWidth="1"/>
    <col min="14826" max="14826" width="2.7109375" style="26" customWidth="1"/>
    <col min="14827" max="14827" width="19.5703125" style="26" customWidth="1"/>
    <col min="14828" max="14828" width="7.28515625" style="26" customWidth="1"/>
    <col min="14829" max="14829" width="14.85546875" style="26" customWidth="1"/>
    <col min="14830" max="15077" width="9.140625" style="26"/>
    <col min="15078" max="15078" width="8.140625" style="26" customWidth="1"/>
    <col min="15079" max="15079" width="48.7109375" style="26" customWidth="1"/>
    <col min="15080" max="15080" width="28" style="26" customWidth="1"/>
    <col min="15081" max="15081" width="19.28515625" style="26" customWidth="1"/>
    <col min="15082" max="15082" width="2.7109375" style="26" customWidth="1"/>
    <col min="15083" max="15083" width="19.5703125" style="26" customWidth="1"/>
    <col min="15084" max="15084" width="7.28515625" style="26" customWidth="1"/>
    <col min="15085" max="15085" width="14.85546875" style="26" customWidth="1"/>
    <col min="15086" max="15333" width="9.140625" style="26"/>
    <col min="15334" max="15334" width="8.140625" style="26" customWidth="1"/>
    <col min="15335" max="15335" width="48.7109375" style="26" customWidth="1"/>
    <col min="15336" max="15336" width="28" style="26" customWidth="1"/>
    <col min="15337" max="15337" width="19.28515625" style="26" customWidth="1"/>
    <col min="15338" max="15338" width="2.7109375" style="26" customWidth="1"/>
    <col min="15339" max="15339" width="19.5703125" style="26" customWidth="1"/>
    <col min="15340" max="15340" width="7.28515625" style="26" customWidth="1"/>
    <col min="15341" max="15341" width="14.85546875" style="26" customWidth="1"/>
    <col min="15342" max="15589" width="9.140625" style="26"/>
    <col min="15590" max="15590" width="8.140625" style="26" customWidth="1"/>
    <col min="15591" max="15591" width="48.7109375" style="26" customWidth="1"/>
    <col min="15592" max="15592" width="28" style="26" customWidth="1"/>
    <col min="15593" max="15593" width="19.28515625" style="26" customWidth="1"/>
    <col min="15594" max="15594" width="2.7109375" style="26" customWidth="1"/>
    <col min="15595" max="15595" width="19.5703125" style="26" customWidth="1"/>
    <col min="15596" max="15596" width="7.28515625" style="26" customWidth="1"/>
    <col min="15597" max="15597" width="14.85546875" style="26" customWidth="1"/>
    <col min="15598" max="15845" width="9.140625" style="26"/>
    <col min="15846" max="15846" width="8.140625" style="26" customWidth="1"/>
    <col min="15847" max="15847" width="48.7109375" style="26" customWidth="1"/>
    <col min="15848" max="15848" width="28" style="26" customWidth="1"/>
    <col min="15849" max="15849" width="19.28515625" style="26" customWidth="1"/>
    <col min="15850" max="15850" width="2.7109375" style="26" customWidth="1"/>
    <col min="15851" max="15851" width="19.5703125" style="26" customWidth="1"/>
    <col min="15852" max="15852" width="7.28515625" style="26" customWidth="1"/>
    <col min="15853" max="15853" width="14.85546875" style="26" customWidth="1"/>
    <col min="15854" max="16101" width="9.140625" style="26"/>
    <col min="16102" max="16102" width="8.140625" style="26" customWidth="1"/>
    <col min="16103" max="16103" width="48.7109375" style="26" customWidth="1"/>
    <col min="16104" max="16104" width="28" style="26" customWidth="1"/>
    <col min="16105" max="16105" width="19.28515625" style="26" customWidth="1"/>
    <col min="16106" max="16106" width="2.7109375" style="26" customWidth="1"/>
    <col min="16107" max="16107" width="19.5703125" style="26" customWidth="1"/>
    <col min="16108" max="16108" width="7.28515625" style="26" customWidth="1"/>
    <col min="16109" max="16109" width="14.85546875" style="26" customWidth="1"/>
    <col min="16110" max="16384" width="9.140625" style="26"/>
  </cols>
  <sheetData>
    <row r="1" spans="1:8" ht="16.5" customHeight="1" x14ac:dyDescent="0.25">
      <c r="A1" s="30"/>
      <c r="B1" s="31"/>
      <c r="C1" s="30"/>
      <c r="D1" s="30"/>
      <c r="E1" s="30"/>
      <c r="F1" s="30"/>
      <c r="G1" s="67" t="s">
        <v>396</v>
      </c>
      <c r="H1" s="67"/>
    </row>
    <row r="2" spans="1:8" ht="16.5" customHeight="1" x14ac:dyDescent="0.25">
      <c r="A2" s="68" t="s">
        <v>394</v>
      </c>
      <c r="B2" s="68"/>
      <c r="C2" s="68"/>
      <c r="D2" s="68"/>
      <c r="E2" s="68"/>
      <c r="F2" s="68"/>
      <c r="G2" s="68"/>
      <c r="H2" s="68"/>
    </row>
    <row r="3" spans="1:8" ht="16.5" customHeight="1" x14ac:dyDescent="0.25">
      <c r="A3" s="66"/>
      <c r="B3" s="66"/>
      <c r="C3" s="66"/>
      <c r="F3" s="69"/>
      <c r="G3" s="69"/>
      <c r="H3" s="69"/>
    </row>
    <row r="4" spans="1:8" ht="19.5" customHeight="1" x14ac:dyDescent="0.25">
      <c r="A4" s="65" t="s">
        <v>183</v>
      </c>
      <c r="B4" s="65" t="s">
        <v>272</v>
      </c>
      <c r="C4" s="65" t="s">
        <v>175</v>
      </c>
      <c r="D4" s="65" t="s">
        <v>184</v>
      </c>
      <c r="E4" s="65"/>
      <c r="F4" s="65" t="s">
        <v>187</v>
      </c>
      <c r="G4" s="65"/>
      <c r="H4" s="65" t="s">
        <v>273</v>
      </c>
    </row>
    <row r="5" spans="1:8" ht="27.75" customHeight="1" x14ac:dyDescent="0.25">
      <c r="A5" s="65"/>
      <c r="B5" s="65"/>
      <c r="C5" s="65"/>
      <c r="D5" s="54" t="s">
        <v>185</v>
      </c>
      <c r="E5" s="54" t="s">
        <v>186</v>
      </c>
      <c r="F5" s="54" t="s">
        <v>185</v>
      </c>
      <c r="G5" s="54" t="s">
        <v>186</v>
      </c>
      <c r="H5" s="65"/>
    </row>
    <row r="6" spans="1:8" x14ac:dyDescent="0.25">
      <c r="A6" s="32">
        <v>1</v>
      </c>
      <c r="B6" s="32" t="s">
        <v>170</v>
      </c>
      <c r="C6" s="32" t="s">
        <v>171</v>
      </c>
      <c r="D6" s="32" t="s">
        <v>172</v>
      </c>
      <c r="E6" s="32">
        <v>5</v>
      </c>
      <c r="F6" s="32">
        <v>6</v>
      </c>
      <c r="G6" s="32">
        <v>7</v>
      </c>
      <c r="H6" s="32">
        <v>8</v>
      </c>
    </row>
    <row r="7" spans="1:8" s="29" customFormat="1" ht="12" customHeight="1" x14ac:dyDescent="0.25">
      <c r="A7" s="62"/>
      <c r="B7" s="63" t="s">
        <v>271</v>
      </c>
      <c r="C7" s="33" t="s">
        <v>181</v>
      </c>
      <c r="D7" s="34">
        <f>D13+D67+D109+D181+D217+D259+D283+D319+D361+D391+D415+D487+D535+D565+D583+D637+D649</f>
        <v>146322210.56999999</v>
      </c>
      <c r="E7" s="35">
        <f>SUM(E8:E12)</f>
        <v>100</v>
      </c>
      <c r="F7" s="34">
        <f>F13+F67+F109+F181+F217+F259+F283+F319+F361+F391+F415+F487+F535+F565+F583+F637+F649</f>
        <v>150344555.41</v>
      </c>
      <c r="G7" s="35">
        <f>SUM(G8:G12)</f>
        <v>100</v>
      </c>
      <c r="H7" s="36">
        <f t="shared" ref="H7:H12" si="0">F7/D7*100-100</f>
        <v>2.75</v>
      </c>
    </row>
    <row r="8" spans="1:8" s="29" customFormat="1" ht="12" customHeight="1" x14ac:dyDescent="0.25">
      <c r="A8" s="62"/>
      <c r="B8" s="63"/>
      <c r="C8" s="33" t="s">
        <v>176</v>
      </c>
      <c r="D8" s="34">
        <f t="shared" ref="D8:F12" si="1">D14+D68+D110+D182+D218+D260+D284+D320+D362+D392+D416+D488+D536+D566+D584+D638+D650</f>
        <v>14553464</v>
      </c>
      <c r="E8" s="37">
        <f>(D8/D7)*100</f>
        <v>9.9499999999999993</v>
      </c>
      <c r="F8" s="34">
        <f t="shared" si="1"/>
        <v>14484291.050000001</v>
      </c>
      <c r="G8" s="37">
        <f>(F8/F7)*100</f>
        <v>9.6300000000000008</v>
      </c>
      <c r="H8" s="36">
        <f t="shared" si="0"/>
        <v>-0.48</v>
      </c>
    </row>
    <row r="9" spans="1:8" s="29" customFormat="1" ht="12" customHeight="1" x14ac:dyDescent="0.25">
      <c r="A9" s="62"/>
      <c r="B9" s="63"/>
      <c r="C9" s="33" t="s">
        <v>177</v>
      </c>
      <c r="D9" s="34">
        <f t="shared" si="1"/>
        <v>64638540</v>
      </c>
      <c r="E9" s="37">
        <f>(D9/D7)*100</f>
        <v>44.18</v>
      </c>
      <c r="F9" s="34">
        <f t="shared" si="1"/>
        <v>63316183</v>
      </c>
      <c r="G9" s="37">
        <f>(F9/F7)*100</f>
        <v>42.11</v>
      </c>
      <c r="H9" s="36">
        <f t="shared" si="0"/>
        <v>-2.0499999999999998</v>
      </c>
    </row>
    <row r="10" spans="1:8" s="29" customFormat="1" ht="12" customHeight="1" x14ac:dyDescent="0.25">
      <c r="A10" s="62"/>
      <c r="B10" s="63"/>
      <c r="C10" s="33" t="s">
        <v>178</v>
      </c>
      <c r="D10" s="34">
        <f t="shared" si="1"/>
        <v>1496421.1</v>
      </c>
      <c r="E10" s="37">
        <f>(D10/D7)*100</f>
        <v>1.02</v>
      </c>
      <c r="F10" s="34">
        <f t="shared" si="1"/>
        <v>1331607.83</v>
      </c>
      <c r="G10" s="37">
        <f>(F10/F7)*100</f>
        <v>0.89</v>
      </c>
      <c r="H10" s="36">
        <f t="shared" si="0"/>
        <v>-11.01</v>
      </c>
    </row>
    <row r="11" spans="1:8" s="29" customFormat="1" ht="12" customHeight="1" x14ac:dyDescent="0.25">
      <c r="A11" s="62"/>
      <c r="B11" s="63"/>
      <c r="C11" s="33" t="s">
        <v>179</v>
      </c>
      <c r="D11" s="34">
        <f t="shared" si="1"/>
        <v>10776761.699999999</v>
      </c>
      <c r="E11" s="37">
        <f>(D11/D7)*100</f>
        <v>7.37</v>
      </c>
      <c r="F11" s="34">
        <f t="shared" si="1"/>
        <v>10767932.5</v>
      </c>
      <c r="G11" s="37">
        <f>(F11/F7)*100</f>
        <v>7.16</v>
      </c>
      <c r="H11" s="36">
        <f t="shared" si="0"/>
        <v>-0.08</v>
      </c>
    </row>
    <row r="12" spans="1:8" s="29" customFormat="1" ht="12" customHeight="1" x14ac:dyDescent="0.25">
      <c r="A12" s="62"/>
      <c r="B12" s="63"/>
      <c r="C12" s="33" t="s">
        <v>180</v>
      </c>
      <c r="D12" s="34">
        <f t="shared" si="1"/>
        <v>54857023.770000003</v>
      </c>
      <c r="E12" s="37">
        <v>37.479999999999997</v>
      </c>
      <c r="F12" s="34">
        <f t="shared" si="1"/>
        <v>60444541.030000001</v>
      </c>
      <c r="G12" s="37">
        <v>40.21</v>
      </c>
      <c r="H12" s="36">
        <f t="shared" si="0"/>
        <v>10.19</v>
      </c>
    </row>
    <row r="13" spans="1:8" s="29" customFormat="1" ht="12" customHeight="1" x14ac:dyDescent="0.25">
      <c r="A13" s="62" t="s">
        <v>182</v>
      </c>
      <c r="B13" s="63" t="s">
        <v>383</v>
      </c>
      <c r="C13" s="33" t="s">
        <v>181</v>
      </c>
      <c r="D13" s="34">
        <f>SUM(D14:D18)</f>
        <v>710340</v>
      </c>
      <c r="E13" s="35">
        <f>SUM(E14:E18)</f>
        <v>100</v>
      </c>
      <c r="F13" s="34">
        <f>SUM(F14:F18)</f>
        <v>687924</v>
      </c>
      <c r="G13" s="35">
        <f>SUM(G14:G18)</f>
        <v>100</v>
      </c>
      <c r="H13" s="36">
        <f t="shared" ref="H13:H33" si="2">F13/D13*100-100</f>
        <v>-3.16</v>
      </c>
    </row>
    <row r="14" spans="1:8" s="29" customFormat="1" ht="12" customHeight="1" x14ac:dyDescent="0.25">
      <c r="A14" s="62"/>
      <c r="B14" s="63"/>
      <c r="C14" s="33" t="s">
        <v>176</v>
      </c>
      <c r="D14" s="38">
        <f>D20+D26+D32+D38+D44+D50+D56+D62</f>
        <v>5000</v>
      </c>
      <c r="E14" s="37">
        <f>(D14/D13)*100</f>
        <v>0.7</v>
      </c>
      <c r="F14" s="38">
        <f>F20+F26+F32+F38+F44+F50+F56+F62</f>
        <v>5000</v>
      </c>
      <c r="G14" s="37">
        <f>(F14/F13)*100</f>
        <v>0.73</v>
      </c>
      <c r="H14" s="39">
        <f t="shared" si="2"/>
        <v>0</v>
      </c>
    </row>
    <row r="15" spans="1:8" s="29" customFormat="1" ht="12" customHeight="1" x14ac:dyDescent="0.25">
      <c r="A15" s="62"/>
      <c r="B15" s="63"/>
      <c r="C15" s="33" t="s">
        <v>177</v>
      </c>
      <c r="D15" s="38">
        <f t="shared" ref="D15:F18" si="3">D21+D27+D33+D39+D45+D51+D57+D63</f>
        <v>692660</v>
      </c>
      <c r="E15" s="37">
        <f>(D15/D13)*100</f>
        <v>97.51</v>
      </c>
      <c r="F15" s="38">
        <f t="shared" si="3"/>
        <v>671804</v>
      </c>
      <c r="G15" s="37">
        <f>(F15/F13)*100</f>
        <v>97.66</v>
      </c>
      <c r="H15" s="36">
        <f t="shared" si="2"/>
        <v>-3.01</v>
      </c>
    </row>
    <row r="16" spans="1:8" s="29" customFormat="1" ht="12" customHeight="1" x14ac:dyDescent="0.25">
      <c r="A16" s="62"/>
      <c r="B16" s="63"/>
      <c r="C16" s="33" t="s">
        <v>178</v>
      </c>
      <c r="D16" s="38">
        <f t="shared" si="3"/>
        <v>11480</v>
      </c>
      <c r="E16" s="37">
        <f>(D16/D13)*100</f>
        <v>1.62</v>
      </c>
      <c r="F16" s="38">
        <f t="shared" si="3"/>
        <v>9920</v>
      </c>
      <c r="G16" s="37">
        <f>(F16/F13)*100</f>
        <v>1.44</v>
      </c>
      <c r="H16" s="36">
        <f t="shared" si="2"/>
        <v>-13.59</v>
      </c>
    </row>
    <row r="17" spans="1:8" s="29" customFormat="1" ht="12" customHeight="1" x14ac:dyDescent="0.25">
      <c r="A17" s="62"/>
      <c r="B17" s="63"/>
      <c r="C17" s="33" t="s">
        <v>179</v>
      </c>
      <c r="D17" s="38"/>
      <c r="E17" s="37"/>
      <c r="F17" s="38"/>
      <c r="G17" s="37"/>
      <c r="H17" s="36"/>
    </row>
    <row r="18" spans="1:8" s="29" customFormat="1" ht="13.5" customHeight="1" x14ac:dyDescent="0.25">
      <c r="A18" s="62"/>
      <c r="B18" s="63"/>
      <c r="C18" s="33" t="s">
        <v>180</v>
      </c>
      <c r="D18" s="38">
        <f t="shared" si="3"/>
        <v>1200</v>
      </c>
      <c r="E18" s="37">
        <f>(D18/D13)*100</f>
        <v>0.17</v>
      </c>
      <c r="F18" s="38">
        <f t="shared" si="3"/>
        <v>1200</v>
      </c>
      <c r="G18" s="37">
        <f>(F18/F13)*100</f>
        <v>0.17</v>
      </c>
      <c r="H18" s="39">
        <f t="shared" si="2"/>
        <v>0</v>
      </c>
    </row>
    <row r="19" spans="1:8" ht="12" customHeight="1" x14ac:dyDescent="0.25">
      <c r="A19" s="60" t="s">
        <v>173</v>
      </c>
      <c r="B19" s="61" t="s">
        <v>281</v>
      </c>
      <c r="C19" s="40" t="s">
        <v>181</v>
      </c>
      <c r="D19" s="41">
        <f>SUM(D20:D24)</f>
        <v>2429</v>
      </c>
      <c r="E19" s="42">
        <f>SUM(E20:E24)</f>
        <v>100</v>
      </c>
      <c r="F19" s="41">
        <f>SUM(F20:F24)</f>
        <v>2359</v>
      </c>
      <c r="G19" s="42">
        <f>SUM(G20:G24)</f>
        <v>100</v>
      </c>
      <c r="H19" s="43">
        <f t="shared" si="2"/>
        <v>-2.88</v>
      </c>
    </row>
    <row r="20" spans="1:8" ht="12" customHeight="1" x14ac:dyDescent="0.25">
      <c r="A20" s="60"/>
      <c r="B20" s="61"/>
      <c r="C20" s="40" t="s">
        <v>176</v>
      </c>
      <c r="D20" s="44"/>
      <c r="E20" s="45"/>
      <c r="F20" s="44"/>
      <c r="G20" s="45"/>
      <c r="H20" s="43"/>
    </row>
    <row r="21" spans="1:8" ht="12" customHeight="1" x14ac:dyDescent="0.25">
      <c r="A21" s="60"/>
      <c r="B21" s="61"/>
      <c r="C21" s="40" t="s">
        <v>177</v>
      </c>
      <c r="D21" s="44">
        <v>2429</v>
      </c>
      <c r="E21" s="45">
        <f>(D21/D19)*100</f>
        <v>100</v>
      </c>
      <c r="F21" s="44">
        <v>2359</v>
      </c>
      <c r="G21" s="45">
        <f>(F21/F19)*100</f>
        <v>100</v>
      </c>
      <c r="H21" s="43">
        <f t="shared" si="2"/>
        <v>-2.88</v>
      </c>
    </row>
    <row r="22" spans="1:8" ht="12" customHeight="1" x14ac:dyDescent="0.25">
      <c r="A22" s="60"/>
      <c r="B22" s="61"/>
      <c r="C22" s="40" t="s">
        <v>178</v>
      </c>
      <c r="D22" s="44"/>
      <c r="E22" s="45"/>
      <c r="F22" s="44"/>
      <c r="G22" s="45"/>
      <c r="H22" s="43"/>
    </row>
    <row r="23" spans="1:8" ht="12" customHeight="1" x14ac:dyDescent="0.25">
      <c r="A23" s="60"/>
      <c r="B23" s="61"/>
      <c r="C23" s="40" t="s">
        <v>179</v>
      </c>
      <c r="D23" s="44"/>
      <c r="E23" s="45"/>
      <c r="F23" s="44"/>
      <c r="G23" s="45"/>
      <c r="H23" s="43"/>
    </row>
    <row r="24" spans="1:8" ht="12" customHeight="1" x14ac:dyDescent="0.25">
      <c r="A24" s="60"/>
      <c r="B24" s="61"/>
      <c r="C24" s="40" t="s">
        <v>180</v>
      </c>
      <c r="D24" s="44"/>
      <c r="E24" s="45"/>
      <c r="F24" s="44"/>
      <c r="G24" s="45"/>
      <c r="H24" s="43"/>
    </row>
    <row r="25" spans="1:8" ht="12" customHeight="1" x14ac:dyDescent="0.25">
      <c r="A25" s="60" t="s">
        <v>174</v>
      </c>
      <c r="B25" s="61" t="s">
        <v>287</v>
      </c>
      <c r="C25" s="40" t="s">
        <v>181</v>
      </c>
      <c r="D25" s="41">
        <f>SUM(D26:D30)</f>
        <v>6200</v>
      </c>
      <c r="E25" s="42">
        <f>SUM(E26:E30)</f>
        <v>100</v>
      </c>
      <c r="F25" s="41">
        <f>SUM(F26:F30)</f>
        <v>6200</v>
      </c>
      <c r="G25" s="42">
        <f>SUM(G26:G30)</f>
        <v>100</v>
      </c>
      <c r="H25" s="46">
        <f t="shared" si="2"/>
        <v>0</v>
      </c>
    </row>
    <row r="26" spans="1:8" ht="12" customHeight="1" x14ac:dyDescent="0.25">
      <c r="A26" s="60"/>
      <c r="B26" s="61"/>
      <c r="C26" s="40" t="s">
        <v>176</v>
      </c>
      <c r="D26" s="44">
        <v>5000</v>
      </c>
      <c r="E26" s="45">
        <f>(D26/D25)*100</f>
        <v>80.650000000000006</v>
      </c>
      <c r="F26" s="44">
        <v>5000</v>
      </c>
      <c r="G26" s="45">
        <f>(F26/F25)*100</f>
        <v>80.650000000000006</v>
      </c>
      <c r="H26" s="46">
        <f t="shared" si="2"/>
        <v>0</v>
      </c>
    </row>
    <row r="27" spans="1:8" ht="12" customHeight="1" x14ac:dyDescent="0.25">
      <c r="A27" s="60"/>
      <c r="B27" s="61"/>
      <c r="C27" s="40" t="s">
        <v>177</v>
      </c>
      <c r="D27" s="44"/>
      <c r="E27" s="45"/>
      <c r="F27" s="44"/>
      <c r="G27" s="45"/>
      <c r="H27" s="43"/>
    </row>
    <row r="28" spans="1:8" ht="12" customHeight="1" x14ac:dyDescent="0.25">
      <c r="A28" s="60"/>
      <c r="B28" s="61"/>
      <c r="C28" s="40" t="s">
        <v>178</v>
      </c>
      <c r="D28" s="44"/>
      <c r="E28" s="45"/>
      <c r="F28" s="44"/>
      <c r="G28" s="45"/>
      <c r="H28" s="43"/>
    </row>
    <row r="29" spans="1:8" ht="12" customHeight="1" x14ac:dyDescent="0.25">
      <c r="A29" s="60"/>
      <c r="B29" s="61"/>
      <c r="C29" s="40" t="s">
        <v>179</v>
      </c>
      <c r="D29" s="44"/>
      <c r="E29" s="45"/>
      <c r="F29" s="44"/>
      <c r="G29" s="45"/>
      <c r="H29" s="43"/>
    </row>
    <row r="30" spans="1:8" ht="12" customHeight="1" x14ac:dyDescent="0.25">
      <c r="A30" s="60"/>
      <c r="B30" s="61"/>
      <c r="C30" s="40" t="s">
        <v>180</v>
      </c>
      <c r="D30" s="44">
        <v>1200</v>
      </c>
      <c r="E30" s="45">
        <f>(D30/D25)*100</f>
        <v>19.350000000000001</v>
      </c>
      <c r="F30" s="44">
        <v>1200</v>
      </c>
      <c r="G30" s="45">
        <f>(F30/F25)*100</f>
        <v>19.350000000000001</v>
      </c>
      <c r="H30" s="46">
        <f t="shared" si="2"/>
        <v>0</v>
      </c>
    </row>
    <row r="31" spans="1:8" ht="12" customHeight="1" x14ac:dyDescent="0.25">
      <c r="A31" s="60" t="s">
        <v>188</v>
      </c>
      <c r="B31" s="61" t="s">
        <v>282</v>
      </c>
      <c r="C31" s="40" t="s">
        <v>181</v>
      </c>
      <c r="D31" s="41">
        <f>SUM(D32:D36)</f>
        <v>224233</v>
      </c>
      <c r="E31" s="42">
        <f>SUM(E32:E36)</f>
        <v>100</v>
      </c>
      <c r="F31" s="41">
        <f>SUM(F32:F36)</f>
        <v>214948</v>
      </c>
      <c r="G31" s="42">
        <f>SUM(G32:G36)</f>
        <v>100</v>
      </c>
      <c r="H31" s="43">
        <f t="shared" si="2"/>
        <v>-4.1399999999999997</v>
      </c>
    </row>
    <row r="32" spans="1:8" ht="12" customHeight="1" x14ac:dyDescent="0.25">
      <c r="A32" s="60"/>
      <c r="B32" s="61"/>
      <c r="C32" s="40" t="s">
        <v>176</v>
      </c>
      <c r="D32" s="44"/>
      <c r="E32" s="45"/>
      <c r="F32" s="44"/>
      <c r="G32" s="45"/>
      <c r="H32" s="43"/>
    </row>
    <row r="33" spans="1:8" ht="12" customHeight="1" x14ac:dyDescent="0.25">
      <c r="A33" s="60"/>
      <c r="B33" s="61"/>
      <c r="C33" s="40" t="s">
        <v>177</v>
      </c>
      <c r="D33" s="44">
        <v>224233</v>
      </c>
      <c r="E33" s="45">
        <f>(D33/D31)*100</f>
        <v>100</v>
      </c>
      <c r="F33" s="44">
        <v>214948</v>
      </c>
      <c r="G33" s="45">
        <f>(F33/F31)*100</f>
        <v>100</v>
      </c>
      <c r="H33" s="43">
        <f t="shared" si="2"/>
        <v>-4.1399999999999997</v>
      </c>
    </row>
    <row r="34" spans="1:8" ht="12" customHeight="1" x14ac:dyDescent="0.25">
      <c r="A34" s="60"/>
      <c r="B34" s="61"/>
      <c r="C34" s="40" t="s">
        <v>178</v>
      </c>
      <c r="D34" s="44"/>
      <c r="E34" s="45"/>
      <c r="F34" s="44"/>
      <c r="G34" s="45"/>
      <c r="H34" s="43"/>
    </row>
    <row r="35" spans="1:8" ht="12" customHeight="1" x14ac:dyDescent="0.25">
      <c r="A35" s="60"/>
      <c r="B35" s="61"/>
      <c r="C35" s="40" t="s">
        <v>179</v>
      </c>
      <c r="D35" s="44"/>
      <c r="E35" s="45"/>
      <c r="F35" s="44"/>
      <c r="G35" s="45"/>
      <c r="H35" s="43"/>
    </row>
    <row r="36" spans="1:8" ht="12" customHeight="1" x14ac:dyDescent="0.25">
      <c r="A36" s="60"/>
      <c r="B36" s="61"/>
      <c r="C36" s="40" t="s">
        <v>180</v>
      </c>
      <c r="D36" s="44"/>
      <c r="E36" s="45"/>
      <c r="F36" s="44"/>
      <c r="G36" s="45"/>
      <c r="H36" s="43"/>
    </row>
    <row r="37" spans="1:8" ht="12" customHeight="1" x14ac:dyDescent="0.25">
      <c r="A37" s="60" t="s">
        <v>189</v>
      </c>
      <c r="B37" s="61" t="s">
        <v>283</v>
      </c>
      <c r="C37" s="40" t="s">
        <v>181</v>
      </c>
      <c r="D37" s="41">
        <f>SUM(D38:D42)</f>
        <v>190872</v>
      </c>
      <c r="E37" s="42">
        <f>SUM(E38:E42)</f>
        <v>100</v>
      </c>
      <c r="F37" s="41">
        <f>SUM(F38:F42)</f>
        <v>181221</v>
      </c>
      <c r="G37" s="42">
        <f>SUM(G38:G42)</f>
        <v>100</v>
      </c>
      <c r="H37" s="43">
        <f t="shared" ref="H37:H40" si="4">F37/D37*100-100</f>
        <v>-5.0599999999999996</v>
      </c>
    </row>
    <row r="38" spans="1:8" ht="12" customHeight="1" x14ac:dyDescent="0.25">
      <c r="A38" s="60"/>
      <c r="B38" s="61"/>
      <c r="C38" s="40" t="s">
        <v>176</v>
      </c>
      <c r="D38" s="44"/>
      <c r="E38" s="45"/>
      <c r="F38" s="44"/>
      <c r="G38" s="45"/>
      <c r="H38" s="43"/>
    </row>
    <row r="39" spans="1:8" ht="12" customHeight="1" x14ac:dyDescent="0.25">
      <c r="A39" s="60"/>
      <c r="B39" s="61"/>
      <c r="C39" s="40" t="s">
        <v>177</v>
      </c>
      <c r="D39" s="44">
        <v>180272</v>
      </c>
      <c r="E39" s="45">
        <f>(D39/D37)*100</f>
        <v>94.45</v>
      </c>
      <c r="F39" s="44">
        <v>172181</v>
      </c>
      <c r="G39" s="45">
        <f>(F39/F37)*100</f>
        <v>95.01</v>
      </c>
      <c r="H39" s="43">
        <f t="shared" si="4"/>
        <v>-4.49</v>
      </c>
    </row>
    <row r="40" spans="1:8" ht="12" customHeight="1" x14ac:dyDescent="0.25">
      <c r="A40" s="60"/>
      <c r="B40" s="61"/>
      <c r="C40" s="40" t="s">
        <v>178</v>
      </c>
      <c r="D40" s="44">
        <v>10600</v>
      </c>
      <c r="E40" s="45">
        <f>(D40/D37)*100</f>
        <v>5.55</v>
      </c>
      <c r="F40" s="44">
        <v>9040</v>
      </c>
      <c r="G40" s="45">
        <f>(F40/F37)*100</f>
        <v>4.99</v>
      </c>
      <c r="H40" s="43">
        <f t="shared" si="4"/>
        <v>-14.72</v>
      </c>
    </row>
    <row r="41" spans="1:8" ht="12" customHeight="1" x14ac:dyDescent="0.25">
      <c r="A41" s="60"/>
      <c r="B41" s="61"/>
      <c r="C41" s="40" t="s">
        <v>179</v>
      </c>
      <c r="D41" s="44"/>
      <c r="E41" s="45"/>
      <c r="F41" s="44"/>
      <c r="G41" s="45"/>
      <c r="H41" s="43"/>
    </row>
    <row r="42" spans="1:8" ht="12" customHeight="1" x14ac:dyDescent="0.25">
      <c r="A42" s="60"/>
      <c r="B42" s="61"/>
      <c r="C42" s="40" t="s">
        <v>180</v>
      </c>
      <c r="D42" s="44"/>
      <c r="E42" s="45"/>
      <c r="F42" s="44"/>
      <c r="G42" s="45"/>
      <c r="H42" s="43"/>
    </row>
    <row r="43" spans="1:8" ht="12" customHeight="1" x14ac:dyDescent="0.25">
      <c r="A43" s="60" t="s">
        <v>190</v>
      </c>
      <c r="B43" s="61" t="s">
        <v>392</v>
      </c>
      <c r="C43" s="40" t="s">
        <v>181</v>
      </c>
      <c r="D43" s="41">
        <f>SUM(D44:D48)</f>
        <v>250040</v>
      </c>
      <c r="E43" s="42">
        <f>SUM(E44:E48)</f>
        <v>100</v>
      </c>
      <c r="F43" s="41">
        <f>SUM(F44:F48)</f>
        <v>248846</v>
      </c>
      <c r="G43" s="42">
        <f>SUM(G44:G48)</f>
        <v>100</v>
      </c>
      <c r="H43" s="43">
        <f t="shared" ref="H43:H45" si="5">F43/D43*100-100</f>
        <v>-0.48</v>
      </c>
    </row>
    <row r="44" spans="1:8" ht="12" customHeight="1" x14ac:dyDescent="0.25">
      <c r="A44" s="60"/>
      <c r="B44" s="61"/>
      <c r="C44" s="40" t="s">
        <v>176</v>
      </c>
      <c r="D44" s="44"/>
      <c r="E44" s="45"/>
      <c r="F44" s="44"/>
      <c r="G44" s="45"/>
      <c r="H44" s="43"/>
    </row>
    <row r="45" spans="1:8" ht="12" customHeight="1" x14ac:dyDescent="0.25">
      <c r="A45" s="60"/>
      <c r="B45" s="61"/>
      <c r="C45" s="40" t="s">
        <v>177</v>
      </c>
      <c r="D45" s="44">
        <v>250040</v>
      </c>
      <c r="E45" s="45">
        <f>(D45/D43)*100</f>
        <v>100</v>
      </c>
      <c r="F45" s="44">
        <v>248846</v>
      </c>
      <c r="G45" s="45">
        <f>(F45/F43)*100</f>
        <v>100</v>
      </c>
      <c r="H45" s="43">
        <f t="shared" si="5"/>
        <v>-0.48</v>
      </c>
    </row>
    <row r="46" spans="1:8" ht="12" customHeight="1" x14ac:dyDescent="0.25">
      <c r="A46" s="60"/>
      <c r="B46" s="61"/>
      <c r="C46" s="40" t="s">
        <v>178</v>
      </c>
      <c r="D46" s="44"/>
      <c r="E46" s="45"/>
      <c r="F46" s="44"/>
      <c r="G46" s="45"/>
      <c r="H46" s="43"/>
    </row>
    <row r="47" spans="1:8" ht="12" customHeight="1" x14ac:dyDescent="0.25">
      <c r="A47" s="60"/>
      <c r="B47" s="61"/>
      <c r="C47" s="40" t="s">
        <v>179</v>
      </c>
      <c r="D47" s="44"/>
      <c r="E47" s="45"/>
      <c r="F47" s="44"/>
      <c r="G47" s="45"/>
      <c r="H47" s="43"/>
    </row>
    <row r="48" spans="1:8" ht="12" customHeight="1" x14ac:dyDescent="0.25">
      <c r="A48" s="60"/>
      <c r="B48" s="61"/>
      <c r="C48" s="40" t="s">
        <v>180</v>
      </c>
      <c r="D48" s="44"/>
      <c r="E48" s="45"/>
      <c r="F48" s="44"/>
      <c r="G48" s="45"/>
      <c r="H48" s="43"/>
    </row>
    <row r="49" spans="1:8" ht="12" customHeight="1" x14ac:dyDescent="0.25">
      <c r="A49" s="60" t="s">
        <v>191</v>
      </c>
      <c r="B49" s="61" t="s">
        <v>284</v>
      </c>
      <c r="C49" s="40" t="s">
        <v>181</v>
      </c>
      <c r="D49" s="41">
        <f>SUM(D50:D54)</f>
        <v>22686</v>
      </c>
      <c r="E49" s="42">
        <f>SUM(E50:E54)</f>
        <v>100</v>
      </c>
      <c r="F49" s="41">
        <f>SUM(F50:F54)</f>
        <v>21783</v>
      </c>
      <c r="G49" s="42">
        <f>SUM(G50:G54)</f>
        <v>100</v>
      </c>
      <c r="H49" s="43">
        <f t="shared" ref="H49:H51" si="6">F49/D49*100-100</f>
        <v>-3.98</v>
      </c>
    </row>
    <row r="50" spans="1:8" ht="12" customHeight="1" x14ac:dyDescent="0.25">
      <c r="A50" s="60"/>
      <c r="B50" s="61"/>
      <c r="C50" s="40" t="s">
        <v>176</v>
      </c>
      <c r="D50" s="44"/>
      <c r="E50" s="45"/>
      <c r="F50" s="44"/>
      <c r="G50" s="45"/>
      <c r="H50" s="43"/>
    </row>
    <row r="51" spans="1:8" ht="12" customHeight="1" x14ac:dyDescent="0.25">
      <c r="A51" s="60"/>
      <c r="B51" s="61"/>
      <c r="C51" s="40" t="s">
        <v>177</v>
      </c>
      <c r="D51" s="44">
        <v>22686</v>
      </c>
      <c r="E51" s="45">
        <f>(D51/D49)*100</f>
        <v>100</v>
      </c>
      <c r="F51" s="44">
        <v>21783</v>
      </c>
      <c r="G51" s="45">
        <f>(F51/F49)*100</f>
        <v>100</v>
      </c>
      <c r="H51" s="43">
        <f t="shared" si="6"/>
        <v>-3.98</v>
      </c>
    </row>
    <row r="52" spans="1:8" ht="12" customHeight="1" x14ac:dyDescent="0.25">
      <c r="A52" s="60"/>
      <c r="B52" s="61"/>
      <c r="C52" s="40" t="s">
        <v>178</v>
      </c>
      <c r="D52" s="44"/>
      <c r="E52" s="45"/>
      <c r="F52" s="44"/>
      <c r="G52" s="45"/>
      <c r="H52" s="43"/>
    </row>
    <row r="53" spans="1:8" ht="12" customHeight="1" x14ac:dyDescent="0.25">
      <c r="A53" s="60"/>
      <c r="B53" s="61"/>
      <c r="C53" s="40" t="s">
        <v>179</v>
      </c>
      <c r="D53" s="44"/>
      <c r="E53" s="45"/>
      <c r="F53" s="44"/>
      <c r="G53" s="45"/>
      <c r="H53" s="43"/>
    </row>
    <row r="54" spans="1:8" ht="12" customHeight="1" x14ac:dyDescent="0.25">
      <c r="A54" s="60"/>
      <c r="B54" s="61"/>
      <c r="C54" s="40" t="s">
        <v>180</v>
      </c>
      <c r="D54" s="44"/>
      <c r="E54" s="45"/>
      <c r="F54" s="44"/>
      <c r="G54" s="45"/>
      <c r="H54" s="43"/>
    </row>
    <row r="55" spans="1:8" ht="12" customHeight="1" x14ac:dyDescent="0.25">
      <c r="A55" s="60" t="s">
        <v>277</v>
      </c>
      <c r="B55" s="61" t="s">
        <v>285</v>
      </c>
      <c r="C55" s="40" t="s">
        <v>181</v>
      </c>
      <c r="D55" s="41">
        <f>SUM(D56:D60)</f>
        <v>13000</v>
      </c>
      <c r="E55" s="42">
        <f>SUM(E56:E60)</f>
        <v>100</v>
      </c>
      <c r="F55" s="41">
        <f>SUM(F56:F60)</f>
        <v>11687</v>
      </c>
      <c r="G55" s="42">
        <f>SUM(G56:G60)</f>
        <v>100</v>
      </c>
      <c r="H55" s="43">
        <f t="shared" ref="H55:H57" si="7">F55/D55*100-100</f>
        <v>-10.1</v>
      </c>
    </row>
    <row r="56" spans="1:8" ht="12" customHeight="1" x14ac:dyDescent="0.25">
      <c r="A56" s="60"/>
      <c r="B56" s="61"/>
      <c r="C56" s="40" t="s">
        <v>176</v>
      </c>
      <c r="D56" s="44"/>
      <c r="E56" s="45"/>
      <c r="F56" s="44"/>
      <c r="G56" s="45"/>
      <c r="H56" s="43"/>
    </row>
    <row r="57" spans="1:8" ht="12" customHeight="1" x14ac:dyDescent="0.25">
      <c r="A57" s="60"/>
      <c r="B57" s="61"/>
      <c r="C57" s="40" t="s">
        <v>177</v>
      </c>
      <c r="D57" s="44">
        <v>13000</v>
      </c>
      <c r="E57" s="45">
        <f>(D57/D55)*100</f>
        <v>100</v>
      </c>
      <c r="F57" s="44">
        <v>11687</v>
      </c>
      <c r="G57" s="45">
        <f>(F57/F55)*100</f>
        <v>100</v>
      </c>
      <c r="H57" s="43">
        <f t="shared" si="7"/>
        <v>-10.1</v>
      </c>
    </row>
    <row r="58" spans="1:8" ht="12" customHeight="1" x14ac:dyDescent="0.25">
      <c r="A58" s="60"/>
      <c r="B58" s="61"/>
      <c r="C58" s="40" t="s">
        <v>178</v>
      </c>
      <c r="D58" s="44"/>
      <c r="E58" s="45"/>
      <c r="F58" s="44"/>
      <c r="G58" s="45"/>
      <c r="H58" s="43"/>
    </row>
    <row r="59" spans="1:8" ht="12" customHeight="1" x14ac:dyDescent="0.25">
      <c r="A59" s="60"/>
      <c r="B59" s="61"/>
      <c r="C59" s="40" t="s">
        <v>179</v>
      </c>
      <c r="D59" s="44"/>
      <c r="E59" s="45"/>
      <c r="F59" s="44"/>
      <c r="G59" s="45"/>
      <c r="H59" s="43"/>
    </row>
    <row r="60" spans="1:8" ht="12" customHeight="1" x14ac:dyDescent="0.25">
      <c r="A60" s="60"/>
      <c r="B60" s="61"/>
      <c r="C60" s="40" t="s">
        <v>180</v>
      </c>
      <c r="D60" s="44"/>
      <c r="E60" s="45"/>
      <c r="F60" s="44"/>
      <c r="G60" s="45"/>
      <c r="H60" s="43"/>
    </row>
    <row r="61" spans="1:8" ht="12" customHeight="1" x14ac:dyDescent="0.25">
      <c r="A61" s="60" t="s">
        <v>276</v>
      </c>
      <c r="B61" s="61" t="s">
        <v>286</v>
      </c>
      <c r="C61" s="40" t="s">
        <v>181</v>
      </c>
      <c r="D61" s="41">
        <f>SUM(D62:D66)</f>
        <v>880</v>
      </c>
      <c r="E61" s="42">
        <f>SUM(E62:E66)</f>
        <v>100</v>
      </c>
      <c r="F61" s="41">
        <f>SUM(F62:F66)</f>
        <v>880</v>
      </c>
      <c r="G61" s="42">
        <f>SUM(G62:G66)</f>
        <v>100</v>
      </c>
      <c r="H61" s="46">
        <f t="shared" ref="H61:H64" si="8">F61/D61*100-100</f>
        <v>0</v>
      </c>
    </row>
    <row r="62" spans="1:8" ht="12" customHeight="1" x14ac:dyDescent="0.25">
      <c r="A62" s="60"/>
      <c r="B62" s="61"/>
      <c r="C62" s="40" t="s">
        <v>176</v>
      </c>
      <c r="D62" s="44"/>
      <c r="E62" s="45"/>
      <c r="F62" s="44"/>
      <c r="G62" s="45"/>
      <c r="H62" s="43"/>
    </row>
    <row r="63" spans="1:8" ht="12" customHeight="1" x14ac:dyDescent="0.25">
      <c r="A63" s="60"/>
      <c r="B63" s="61"/>
      <c r="C63" s="40" t="s">
        <v>177</v>
      </c>
      <c r="D63" s="55"/>
      <c r="E63" s="45"/>
      <c r="F63" s="55"/>
      <c r="G63" s="45"/>
      <c r="H63" s="43"/>
    </row>
    <row r="64" spans="1:8" ht="12" customHeight="1" x14ac:dyDescent="0.25">
      <c r="A64" s="60"/>
      <c r="B64" s="61"/>
      <c r="C64" s="40" t="s">
        <v>178</v>
      </c>
      <c r="D64" s="44">
        <v>880</v>
      </c>
      <c r="E64" s="45">
        <f>(D64/D61)*100</f>
        <v>100</v>
      </c>
      <c r="F64" s="44">
        <v>880</v>
      </c>
      <c r="G64" s="45">
        <f>(F64/F61)*100</f>
        <v>100</v>
      </c>
      <c r="H64" s="46">
        <f t="shared" si="8"/>
        <v>0</v>
      </c>
    </row>
    <row r="65" spans="1:8" ht="12" customHeight="1" x14ac:dyDescent="0.25">
      <c r="A65" s="60"/>
      <c r="B65" s="61"/>
      <c r="C65" s="40" t="s">
        <v>179</v>
      </c>
      <c r="D65" s="44"/>
      <c r="E65" s="45"/>
      <c r="F65" s="44"/>
      <c r="G65" s="45"/>
      <c r="H65" s="43"/>
    </row>
    <row r="66" spans="1:8" ht="12" customHeight="1" x14ac:dyDescent="0.25">
      <c r="A66" s="60"/>
      <c r="B66" s="61"/>
      <c r="C66" s="40" t="s">
        <v>180</v>
      </c>
      <c r="D66" s="44"/>
      <c r="E66" s="45"/>
      <c r="F66" s="44"/>
      <c r="G66" s="45"/>
      <c r="H66" s="43"/>
    </row>
    <row r="67" spans="1:8" s="29" customFormat="1" ht="12" customHeight="1" x14ac:dyDescent="0.25">
      <c r="A67" s="62" t="s">
        <v>256</v>
      </c>
      <c r="B67" s="63" t="s">
        <v>367</v>
      </c>
      <c r="C67" s="33" t="s">
        <v>181</v>
      </c>
      <c r="D67" s="34">
        <f>SUM(D68:D72)</f>
        <v>15446830</v>
      </c>
      <c r="E67" s="35">
        <f>SUM(E68:E72)</f>
        <v>100</v>
      </c>
      <c r="F67" s="34">
        <f>SUM(F68:F72)</f>
        <v>15211051.6</v>
      </c>
      <c r="G67" s="35">
        <f>SUM(G68:G72)</f>
        <v>100</v>
      </c>
      <c r="H67" s="36">
        <f t="shared" ref="H67:H82" si="9">F67/D67*100-100</f>
        <v>-1.53</v>
      </c>
    </row>
    <row r="68" spans="1:8" s="29" customFormat="1" ht="12" customHeight="1" x14ac:dyDescent="0.25">
      <c r="A68" s="62"/>
      <c r="B68" s="63"/>
      <c r="C68" s="33" t="s">
        <v>176</v>
      </c>
      <c r="D68" s="38">
        <f>D74+D80+D86+D92+D98+D104</f>
        <v>593938</v>
      </c>
      <c r="E68" s="37">
        <f>(D68/D67)*100</f>
        <v>3.85</v>
      </c>
      <c r="F68" s="38">
        <f>F74+F80+F86+F92+F98+F104</f>
        <v>592474</v>
      </c>
      <c r="G68" s="37">
        <f>(F68/F67)*100</f>
        <v>3.9</v>
      </c>
      <c r="H68" s="36">
        <f t="shared" si="9"/>
        <v>-0.25</v>
      </c>
    </row>
    <row r="69" spans="1:8" s="29" customFormat="1" ht="12" customHeight="1" x14ac:dyDescent="0.25">
      <c r="A69" s="62"/>
      <c r="B69" s="63"/>
      <c r="C69" s="33" t="s">
        <v>177</v>
      </c>
      <c r="D69" s="38">
        <f t="shared" ref="D69:F72" si="10">D75+D81+D87+D93+D99+D105</f>
        <v>14399228</v>
      </c>
      <c r="E69" s="37">
        <f>(D69/D67)*100</f>
        <v>93.22</v>
      </c>
      <c r="F69" s="38">
        <f t="shared" si="10"/>
        <v>14287079</v>
      </c>
      <c r="G69" s="37">
        <f>(F69/F67)*100</f>
        <v>93.93</v>
      </c>
      <c r="H69" s="36">
        <f t="shared" si="9"/>
        <v>-0.78</v>
      </c>
    </row>
    <row r="70" spans="1:8" s="29" customFormat="1" ht="12" customHeight="1" x14ac:dyDescent="0.25">
      <c r="A70" s="62"/>
      <c r="B70" s="63"/>
      <c r="C70" s="33" t="s">
        <v>178</v>
      </c>
      <c r="D70" s="38">
        <f t="shared" si="10"/>
        <v>407811</v>
      </c>
      <c r="E70" s="37">
        <f>(D70/D67)*100</f>
        <v>2.64</v>
      </c>
      <c r="F70" s="38">
        <f t="shared" si="10"/>
        <v>331498.59999999998</v>
      </c>
      <c r="G70" s="37">
        <v>2.17</v>
      </c>
      <c r="H70" s="36">
        <f t="shared" si="9"/>
        <v>-18.71</v>
      </c>
    </row>
    <row r="71" spans="1:8" s="29" customFormat="1" ht="12" customHeight="1" x14ac:dyDescent="0.25">
      <c r="A71" s="62"/>
      <c r="B71" s="63"/>
      <c r="C71" s="33" t="s">
        <v>179</v>
      </c>
      <c r="D71" s="38"/>
      <c r="E71" s="37"/>
      <c r="F71" s="38"/>
      <c r="G71" s="37"/>
      <c r="H71" s="36"/>
    </row>
    <row r="72" spans="1:8" s="29" customFormat="1" ht="12" customHeight="1" x14ac:dyDescent="0.25">
      <c r="A72" s="62"/>
      <c r="B72" s="63"/>
      <c r="C72" s="33" t="s">
        <v>180</v>
      </c>
      <c r="D72" s="38">
        <f t="shared" si="10"/>
        <v>45853</v>
      </c>
      <c r="E72" s="37">
        <v>0.28999999999999998</v>
      </c>
      <c r="F72" s="47">
        <f t="shared" si="10"/>
        <v>0</v>
      </c>
      <c r="G72" s="48">
        <f>(F72/F67)*100</f>
        <v>0</v>
      </c>
      <c r="H72" s="36">
        <f t="shared" si="9"/>
        <v>-100</v>
      </c>
    </row>
    <row r="73" spans="1:8" ht="12" customHeight="1" x14ac:dyDescent="0.25">
      <c r="A73" s="60" t="s">
        <v>257</v>
      </c>
      <c r="B73" s="61" t="s">
        <v>288</v>
      </c>
      <c r="C73" s="40" t="s">
        <v>181</v>
      </c>
      <c r="D73" s="41">
        <f>SUM(D74:D78)</f>
        <v>4238763</v>
      </c>
      <c r="E73" s="42">
        <f>SUM(E74:E78)</f>
        <v>100</v>
      </c>
      <c r="F73" s="41">
        <f>SUM(F74:F78)</f>
        <v>4087008</v>
      </c>
      <c r="G73" s="42">
        <f>SUM(G74:G78)</f>
        <v>100</v>
      </c>
      <c r="H73" s="43">
        <f t="shared" si="9"/>
        <v>-3.58</v>
      </c>
    </row>
    <row r="74" spans="1:8" ht="12" customHeight="1" x14ac:dyDescent="0.25">
      <c r="A74" s="60"/>
      <c r="B74" s="61"/>
      <c r="C74" s="40" t="s">
        <v>176</v>
      </c>
      <c r="D74" s="44">
        <v>462172</v>
      </c>
      <c r="E74" s="45">
        <f>(D74/D73)*100</f>
        <v>10.9</v>
      </c>
      <c r="F74" s="44">
        <v>462172</v>
      </c>
      <c r="G74" s="45">
        <f>(F74/F73)*100</f>
        <v>11.31</v>
      </c>
      <c r="H74" s="46">
        <f t="shared" si="9"/>
        <v>0</v>
      </c>
    </row>
    <row r="75" spans="1:8" ht="12" customHeight="1" x14ac:dyDescent="0.25">
      <c r="A75" s="60"/>
      <c r="B75" s="61"/>
      <c r="C75" s="40" t="s">
        <v>177</v>
      </c>
      <c r="D75" s="44">
        <v>3577932</v>
      </c>
      <c r="E75" s="45">
        <f>(D75/D73)*100</f>
        <v>84.41</v>
      </c>
      <c r="F75" s="44">
        <v>3548496</v>
      </c>
      <c r="G75" s="45">
        <f>(F75/F73)*100</f>
        <v>86.82</v>
      </c>
      <c r="H75" s="43">
        <f t="shared" si="9"/>
        <v>-0.82</v>
      </c>
    </row>
    <row r="76" spans="1:8" ht="12" customHeight="1" x14ac:dyDescent="0.25">
      <c r="A76" s="60"/>
      <c r="B76" s="61"/>
      <c r="C76" s="40" t="s">
        <v>178</v>
      </c>
      <c r="D76" s="44">
        <v>152806</v>
      </c>
      <c r="E76" s="45">
        <f>(D76/D73)*100</f>
        <v>3.6</v>
      </c>
      <c r="F76" s="44">
        <v>76340</v>
      </c>
      <c r="G76" s="45">
        <f>(F76/F73)*100</f>
        <v>1.87</v>
      </c>
      <c r="H76" s="43">
        <f t="shared" si="9"/>
        <v>-50.04</v>
      </c>
    </row>
    <row r="77" spans="1:8" ht="12" customHeight="1" x14ac:dyDescent="0.25">
      <c r="A77" s="60"/>
      <c r="B77" s="61"/>
      <c r="C77" s="40" t="s">
        <v>179</v>
      </c>
      <c r="D77" s="44"/>
      <c r="E77" s="45"/>
      <c r="F77" s="44"/>
      <c r="G77" s="45"/>
      <c r="H77" s="43"/>
    </row>
    <row r="78" spans="1:8" ht="12" customHeight="1" x14ac:dyDescent="0.25">
      <c r="A78" s="60"/>
      <c r="B78" s="61"/>
      <c r="C78" s="40" t="s">
        <v>180</v>
      </c>
      <c r="D78" s="44">
        <v>45853</v>
      </c>
      <c r="E78" s="45">
        <v>1.0900000000000001</v>
      </c>
      <c r="F78" s="49">
        <v>0</v>
      </c>
      <c r="G78" s="50">
        <f>(F78/F73)*100</f>
        <v>0</v>
      </c>
      <c r="H78" s="43">
        <f t="shared" si="9"/>
        <v>-100</v>
      </c>
    </row>
    <row r="79" spans="1:8" ht="12" customHeight="1" x14ac:dyDescent="0.25">
      <c r="A79" s="60" t="s">
        <v>258</v>
      </c>
      <c r="B79" s="61" t="s">
        <v>289</v>
      </c>
      <c r="C79" s="40" t="s">
        <v>181</v>
      </c>
      <c r="D79" s="41">
        <f>SUM(D80:D84)</f>
        <v>10094277</v>
      </c>
      <c r="E79" s="42">
        <f>SUM(E80:E84)</f>
        <v>100</v>
      </c>
      <c r="F79" s="41">
        <f>SUM(F80:F84)</f>
        <v>10029746</v>
      </c>
      <c r="G79" s="42">
        <f>SUM(G80:G84)</f>
        <v>100</v>
      </c>
      <c r="H79" s="43">
        <f t="shared" si="9"/>
        <v>-0.64</v>
      </c>
    </row>
    <row r="80" spans="1:8" ht="12" customHeight="1" x14ac:dyDescent="0.25">
      <c r="A80" s="60"/>
      <c r="B80" s="61"/>
      <c r="C80" s="40" t="s">
        <v>176</v>
      </c>
      <c r="D80" s="44">
        <v>121494</v>
      </c>
      <c r="E80" s="45">
        <f>(D80/D79)*100</f>
        <v>1.2</v>
      </c>
      <c r="F80" s="44">
        <v>120030</v>
      </c>
      <c r="G80" s="45">
        <f>(F80/F79)*100</f>
        <v>1.2</v>
      </c>
      <c r="H80" s="43">
        <f t="shared" si="9"/>
        <v>-1.2</v>
      </c>
    </row>
    <row r="81" spans="1:8" ht="12" customHeight="1" x14ac:dyDescent="0.25">
      <c r="A81" s="60"/>
      <c r="B81" s="61"/>
      <c r="C81" s="40" t="s">
        <v>177</v>
      </c>
      <c r="D81" s="44">
        <v>9952920</v>
      </c>
      <c r="E81" s="45">
        <f>(D81/D79)*100</f>
        <v>98.6</v>
      </c>
      <c r="F81" s="44">
        <v>9889711</v>
      </c>
      <c r="G81" s="45">
        <f>(F81/F79)*100</f>
        <v>98.6</v>
      </c>
      <c r="H81" s="43">
        <f t="shared" si="9"/>
        <v>-0.64</v>
      </c>
    </row>
    <row r="82" spans="1:8" ht="12" customHeight="1" x14ac:dyDescent="0.25">
      <c r="A82" s="60"/>
      <c r="B82" s="61"/>
      <c r="C82" s="40" t="s">
        <v>178</v>
      </c>
      <c r="D82" s="44">
        <v>19863</v>
      </c>
      <c r="E82" s="45">
        <f>(D82/D79)*100</f>
        <v>0.2</v>
      </c>
      <c r="F82" s="44">
        <v>20005</v>
      </c>
      <c r="G82" s="45">
        <f>(F82/F79)*100</f>
        <v>0.2</v>
      </c>
      <c r="H82" s="43">
        <f t="shared" si="9"/>
        <v>0.71</v>
      </c>
    </row>
    <row r="83" spans="1:8" ht="12" customHeight="1" x14ac:dyDescent="0.25">
      <c r="A83" s="60"/>
      <c r="B83" s="61"/>
      <c r="C83" s="40" t="s">
        <v>179</v>
      </c>
      <c r="D83" s="44"/>
      <c r="E83" s="45"/>
      <c r="F83" s="44"/>
      <c r="G83" s="45"/>
      <c r="H83" s="43"/>
    </row>
    <row r="84" spans="1:8" ht="12" customHeight="1" x14ac:dyDescent="0.25">
      <c r="A84" s="60"/>
      <c r="B84" s="61"/>
      <c r="C84" s="40" t="s">
        <v>180</v>
      </c>
      <c r="D84" s="44"/>
      <c r="E84" s="45"/>
      <c r="F84" s="44"/>
      <c r="G84" s="45"/>
      <c r="H84" s="43"/>
    </row>
    <row r="85" spans="1:8" ht="12" customHeight="1" x14ac:dyDescent="0.25">
      <c r="A85" s="60" t="s">
        <v>259</v>
      </c>
      <c r="B85" s="61" t="s">
        <v>290</v>
      </c>
      <c r="C85" s="40" t="s">
        <v>181</v>
      </c>
      <c r="D85" s="41">
        <f>SUM(D86:D90)</f>
        <v>111926</v>
      </c>
      <c r="E85" s="42">
        <f>SUM(E86:E90)</f>
        <v>100</v>
      </c>
      <c r="F85" s="41">
        <f>SUM(F86:F90)</f>
        <v>109201.60000000001</v>
      </c>
      <c r="G85" s="42">
        <f>SUM(G86:G90)</f>
        <v>100</v>
      </c>
      <c r="H85" s="43">
        <f t="shared" ref="H85:H87" si="11">F85/D85*100-100</f>
        <v>-2.4300000000000002</v>
      </c>
    </row>
    <row r="86" spans="1:8" ht="12" customHeight="1" x14ac:dyDescent="0.25">
      <c r="A86" s="60"/>
      <c r="B86" s="61"/>
      <c r="C86" s="40" t="s">
        <v>176</v>
      </c>
      <c r="D86" s="44">
        <v>174</v>
      </c>
      <c r="E86" s="45">
        <f>(D86/D85)*100</f>
        <v>0.16</v>
      </c>
      <c r="F86" s="44">
        <v>174</v>
      </c>
      <c r="G86" s="45">
        <f>(F86/F85)*100</f>
        <v>0.16</v>
      </c>
      <c r="H86" s="46">
        <f t="shared" si="11"/>
        <v>0</v>
      </c>
    </row>
    <row r="87" spans="1:8" ht="12" customHeight="1" x14ac:dyDescent="0.25">
      <c r="A87" s="60"/>
      <c r="B87" s="61"/>
      <c r="C87" s="40" t="s">
        <v>177</v>
      </c>
      <c r="D87" s="44">
        <v>111752</v>
      </c>
      <c r="E87" s="45">
        <f>(D87/D85)*100</f>
        <v>99.84</v>
      </c>
      <c r="F87" s="44">
        <v>109016</v>
      </c>
      <c r="G87" s="45">
        <f>(F87/F85)*100</f>
        <v>99.83</v>
      </c>
      <c r="H87" s="43">
        <f t="shared" si="11"/>
        <v>-2.4500000000000002</v>
      </c>
    </row>
    <row r="88" spans="1:8" ht="12" customHeight="1" x14ac:dyDescent="0.25">
      <c r="A88" s="60"/>
      <c r="B88" s="61"/>
      <c r="C88" s="40" t="s">
        <v>178</v>
      </c>
      <c r="D88" s="49">
        <v>0</v>
      </c>
      <c r="E88" s="50">
        <f>(D88/D85)*100</f>
        <v>0</v>
      </c>
      <c r="F88" s="44">
        <v>11.6</v>
      </c>
      <c r="G88" s="45">
        <f>(F88/F85)*100</f>
        <v>0.01</v>
      </c>
      <c r="H88" s="46">
        <v>0</v>
      </c>
    </row>
    <row r="89" spans="1:8" ht="12" customHeight="1" x14ac:dyDescent="0.25">
      <c r="A89" s="60"/>
      <c r="B89" s="61"/>
      <c r="C89" s="40" t="s">
        <v>179</v>
      </c>
      <c r="D89" s="44"/>
      <c r="E89" s="45"/>
      <c r="F89" s="44"/>
      <c r="G89" s="45"/>
      <c r="H89" s="43"/>
    </row>
    <row r="90" spans="1:8" ht="12" customHeight="1" x14ac:dyDescent="0.25">
      <c r="A90" s="60"/>
      <c r="B90" s="61"/>
      <c r="C90" s="40" t="s">
        <v>180</v>
      </c>
      <c r="D90" s="44"/>
      <c r="E90" s="45"/>
      <c r="F90" s="44"/>
      <c r="G90" s="45"/>
      <c r="H90" s="43"/>
    </row>
    <row r="91" spans="1:8" ht="12" customHeight="1" x14ac:dyDescent="0.25">
      <c r="A91" s="60" t="s">
        <v>260</v>
      </c>
      <c r="B91" s="61" t="s">
        <v>291</v>
      </c>
      <c r="C91" s="40" t="s">
        <v>181</v>
      </c>
      <c r="D91" s="41">
        <f>SUM(D92:D96)</f>
        <v>42550</v>
      </c>
      <c r="E91" s="42">
        <f>SUM(E92:E96)</f>
        <v>100</v>
      </c>
      <c r="F91" s="41">
        <f>SUM(F92:F96)</f>
        <v>42035</v>
      </c>
      <c r="G91" s="42">
        <f>SUM(G92:G96)</f>
        <v>100</v>
      </c>
      <c r="H91" s="43">
        <f t="shared" ref="H91:H93" si="12">F91/D91*100-100</f>
        <v>-1.21</v>
      </c>
    </row>
    <row r="92" spans="1:8" ht="12" customHeight="1" x14ac:dyDescent="0.25">
      <c r="A92" s="60"/>
      <c r="B92" s="61"/>
      <c r="C92" s="40" t="s">
        <v>176</v>
      </c>
      <c r="D92" s="44"/>
      <c r="E92" s="45"/>
      <c r="F92" s="44"/>
      <c r="G92" s="45"/>
      <c r="H92" s="43"/>
    </row>
    <row r="93" spans="1:8" ht="12" customHeight="1" x14ac:dyDescent="0.25">
      <c r="A93" s="60"/>
      <c r="B93" s="61"/>
      <c r="C93" s="40" t="s">
        <v>177</v>
      </c>
      <c r="D93" s="44">
        <v>42550</v>
      </c>
      <c r="E93" s="45">
        <f>(D93/D91)*100</f>
        <v>100</v>
      </c>
      <c r="F93" s="44">
        <v>42035</v>
      </c>
      <c r="G93" s="45">
        <f>(F93/F91)*100</f>
        <v>100</v>
      </c>
      <c r="H93" s="43">
        <f t="shared" si="12"/>
        <v>-1.21</v>
      </c>
    </row>
    <row r="94" spans="1:8" ht="12" customHeight="1" x14ac:dyDescent="0.25">
      <c r="A94" s="60"/>
      <c r="B94" s="61"/>
      <c r="C94" s="40" t="s">
        <v>178</v>
      </c>
      <c r="D94" s="44"/>
      <c r="E94" s="45"/>
      <c r="F94" s="44"/>
      <c r="G94" s="45"/>
      <c r="H94" s="43"/>
    </row>
    <row r="95" spans="1:8" ht="12" customHeight="1" x14ac:dyDescent="0.25">
      <c r="A95" s="60"/>
      <c r="B95" s="61"/>
      <c r="C95" s="40" t="s">
        <v>179</v>
      </c>
      <c r="D95" s="44"/>
      <c r="E95" s="45"/>
      <c r="F95" s="44"/>
      <c r="G95" s="45"/>
      <c r="H95" s="43"/>
    </row>
    <row r="96" spans="1:8" ht="12" customHeight="1" x14ac:dyDescent="0.25">
      <c r="A96" s="60"/>
      <c r="B96" s="61"/>
      <c r="C96" s="40" t="s">
        <v>180</v>
      </c>
      <c r="D96" s="44"/>
      <c r="E96" s="45"/>
      <c r="F96" s="44"/>
      <c r="G96" s="45"/>
      <c r="H96" s="43"/>
    </row>
    <row r="97" spans="1:8" ht="12" customHeight="1" x14ac:dyDescent="0.25">
      <c r="A97" s="60" t="s">
        <v>261</v>
      </c>
      <c r="B97" s="61" t="s">
        <v>292</v>
      </c>
      <c r="C97" s="40" t="s">
        <v>181</v>
      </c>
      <c r="D97" s="41">
        <f>SUM(D98:D102)</f>
        <v>559081</v>
      </c>
      <c r="E97" s="42">
        <f>SUM(E98:E102)</f>
        <v>100</v>
      </c>
      <c r="F97" s="41">
        <f>SUM(F98:F102)</f>
        <v>542880</v>
      </c>
      <c r="G97" s="42">
        <f>SUM(G98:G102)</f>
        <v>100</v>
      </c>
      <c r="H97" s="43">
        <f t="shared" ref="H97:H99" si="13">F97/D97*100-100</f>
        <v>-2.9</v>
      </c>
    </row>
    <row r="98" spans="1:8" ht="12" customHeight="1" x14ac:dyDescent="0.25">
      <c r="A98" s="60"/>
      <c r="B98" s="61"/>
      <c r="C98" s="40" t="s">
        <v>176</v>
      </c>
      <c r="D98" s="44">
        <v>10098</v>
      </c>
      <c r="E98" s="45">
        <f>(D98/D97)*100</f>
        <v>1.81</v>
      </c>
      <c r="F98" s="44">
        <v>10098</v>
      </c>
      <c r="G98" s="45">
        <f>(F98/F97)*100</f>
        <v>1.86</v>
      </c>
      <c r="H98" s="46">
        <f t="shared" si="13"/>
        <v>0</v>
      </c>
    </row>
    <row r="99" spans="1:8" ht="12" customHeight="1" x14ac:dyDescent="0.25">
      <c r="A99" s="60"/>
      <c r="B99" s="61"/>
      <c r="C99" s="40" t="s">
        <v>177</v>
      </c>
      <c r="D99" s="44">
        <v>548983</v>
      </c>
      <c r="E99" s="45">
        <f>(D99/D97)*100</f>
        <v>98.19</v>
      </c>
      <c r="F99" s="44">
        <v>532782</v>
      </c>
      <c r="G99" s="45">
        <f>(F99/F97)*100</f>
        <v>98.14</v>
      </c>
      <c r="H99" s="43">
        <f t="shared" si="13"/>
        <v>-2.95</v>
      </c>
    </row>
    <row r="100" spans="1:8" ht="12" customHeight="1" x14ac:dyDescent="0.25">
      <c r="A100" s="60"/>
      <c r="B100" s="61"/>
      <c r="C100" s="40" t="s">
        <v>178</v>
      </c>
      <c r="D100" s="44"/>
      <c r="E100" s="45"/>
      <c r="F100" s="44"/>
      <c r="G100" s="45"/>
      <c r="H100" s="43"/>
    </row>
    <row r="101" spans="1:8" ht="12" customHeight="1" x14ac:dyDescent="0.25">
      <c r="A101" s="60"/>
      <c r="B101" s="61"/>
      <c r="C101" s="40" t="s">
        <v>179</v>
      </c>
      <c r="D101" s="44"/>
      <c r="E101" s="45"/>
      <c r="F101" s="44"/>
      <c r="G101" s="45"/>
      <c r="H101" s="43"/>
    </row>
    <row r="102" spans="1:8" ht="12" customHeight="1" x14ac:dyDescent="0.25">
      <c r="A102" s="60"/>
      <c r="B102" s="61"/>
      <c r="C102" s="40" t="s">
        <v>180</v>
      </c>
      <c r="D102" s="44"/>
      <c r="E102" s="45"/>
      <c r="F102" s="44"/>
      <c r="G102" s="45"/>
      <c r="H102" s="43"/>
    </row>
    <row r="103" spans="1:8" ht="12" customHeight="1" x14ac:dyDescent="0.25">
      <c r="A103" s="60" t="s">
        <v>262</v>
      </c>
      <c r="B103" s="61" t="s">
        <v>293</v>
      </c>
      <c r="C103" s="40" t="s">
        <v>181</v>
      </c>
      <c r="D103" s="41">
        <f>SUM(D104:D108)</f>
        <v>400233</v>
      </c>
      <c r="E103" s="42">
        <f>SUM(E104:E108)</f>
        <v>100</v>
      </c>
      <c r="F103" s="41">
        <f>SUM(F104:F108)</f>
        <v>400181</v>
      </c>
      <c r="G103" s="42">
        <f>SUM(G104:G108)</f>
        <v>100</v>
      </c>
      <c r="H103" s="43">
        <f t="shared" ref="H103:H106" si="14">F103/D103*100-100</f>
        <v>-0.01</v>
      </c>
    </row>
    <row r="104" spans="1:8" ht="12" customHeight="1" x14ac:dyDescent="0.25">
      <c r="A104" s="60"/>
      <c r="B104" s="61"/>
      <c r="C104" s="40" t="s">
        <v>176</v>
      </c>
      <c r="D104" s="44"/>
      <c r="E104" s="45"/>
      <c r="F104" s="44"/>
      <c r="G104" s="45"/>
      <c r="H104" s="43"/>
    </row>
    <row r="105" spans="1:8" ht="12" customHeight="1" x14ac:dyDescent="0.25">
      <c r="A105" s="60"/>
      <c r="B105" s="61"/>
      <c r="C105" s="40" t="s">
        <v>177</v>
      </c>
      <c r="D105" s="44">
        <v>165091</v>
      </c>
      <c r="E105" s="45">
        <f>(D105/D103)*100</f>
        <v>41.25</v>
      </c>
      <c r="F105" s="44">
        <v>165039</v>
      </c>
      <c r="G105" s="45">
        <f>(F105/F103)*100</f>
        <v>41.24</v>
      </c>
      <c r="H105" s="43">
        <f t="shared" si="14"/>
        <v>-0.03</v>
      </c>
    </row>
    <row r="106" spans="1:8" ht="12" customHeight="1" x14ac:dyDescent="0.25">
      <c r="A106" s="60"/>
      <c r="B106" s="61"/>
      <c r="C106" s="40" t="s">
        <v>178</v>
      </c>
      <c r="D106" s="44">
        <v>235142</v>
      </c>
      <c r="E106" s="45">
        <f>(D106/D103)*100</f>
        <v>58.75</v>
      </c>
      <c r="F106" s="44">
        <v>235142</v>
      </c>
      <c r="G106" s="45">
        <f>(F106/F103)*100</f>
        <v>58.76</v>
      </c>
      <c r="H106" s="46">
        <f t="shared" si="14"/>
        <v>0</v>
      </c>
    </row>
    <row r="107" spans="1:8" ht="12" customHeight="1" x14ac:dyDescent="0.25">
      <c r="A107" s="60"/>
      <c r="B107" s="61"/>
      <c r="C107" s="40" t="s">
        <v>179</v>
      </c>
      <c r="D107" s="44"/>
      <c r="E107" s="45"/>
      <c r="F107" s="44"/>
      <c r="G107" s="45"/>
      <c r="H107" s="43"/>
    </row>
    <row r="108" spans="1:8" ht="12" customHeight="1" x14ac:dyDescent="0.25">
      <c r="A108" s="60"/>
      <c r="B108" s="61"/>
      <c r="C108" s="40" t="s">
        <v>180</v>
      </c>
      <c r="D108" s="44"/>
      <c r="E108" s="45"/>
      <c r="F108" s="44"/>
      <c r="G108" s="45"/>
      <c r="H108" s="43"/>
    </row>
    <row r="109" spans="1:8" s="29" customFormat="1" ht="12" customHeight="1" x14ac:dyDescent="0.25">
      <c r="A109" s="62" t="s">
        <v>263</v>
      </c>
      <c r="B109" s="63" t="s">
        <v>358</v>
      </c>
      <c r="C109" s="33" t="s">
        <v>181</v>
      </c>
      <c r="D109" s="34">
        <f>SUM(D110:D114)</f>
        <v>25084449.699999999</v>
      </c>
      <c r="E109" s="35">
        <f>SUM(E110:E114)</f>
        <v>100</v>
      </c>
      <c r="F109" s="34">
        <f>SUM(F110:F114)</f>
        <v>24706672.5</v>
      </c>
      <c r="G109" s="35">
        <f>SUM(G110:G114)</f>
        <v>100</v>
      </c>
      <c r="H109" s="36">
        <f t="shared" ref="H109:H171" si="15">F109/D109*100-100</f>
        <v>-1.51</v>
      </c>
    </row>
    <row r="110" spans="1:8" s="29" customFormat="1" ht="12" customHeight="1" x14ac:dyDescent="0.25">
      <c r="A110" s="62"/>
      <c r="B110" s="63"/>
      <c r="C110" s="33" t="s">
        <v>176</v>
      </c>
      <c r="D110" s="38">
        <f>D116+D122+D128+D134+D140+D146+D152+D158+D164+D170+D176</f>
        <v>972780</v>
      </c>
      <c r="E110" s="37">
        <f>(D110/D109)*100</f>
        <v>3.88</v>
      </c>
      <c r="F110" s="38">
        <f>F116+F122+F128+F134+F140+F146+F152+F158+F164+F170+F176</f>
        <v>960710</v>
      </c>
      <c r="G110" s="37">
        <f>(F110/F109)*100</f>
        <v>3.89</v>
      </c>
      <c r="H110" s="36">
        <f t="shared" si="15"/>
        <v>-1.24</v>
      </c>
    </row>
    <row r="111" spans="1:8" s="29" customFormat="1" ht="12" customHeight="1" x14ac:dyDescent="0.25">
      <c r="A111" s="62"/>
      <c r="B111" s="63"/>
      <c r="C111" s="33" t="s">
        <v>177</v>
      </c>
      <c r="D111" s="38">
        <f t="shared" ref="D111:F114" si="16">D117+D123+D129+D135+D141+D147+D153+D159+D165+D171+D177</f>
        <v>13012688</v>
      </c>
      <c r="E111" s="37">
        <f>(D111/D109)*100</f>
        <v>51.88</v>
      </c>
      <c r="F111" s="38">
        <f t="shared" si="16"/>
        <v>12659030</v>
      </c>
      <c r="G111" s="37">
        <f>(F111/F109)*100</f>
        <v>51.24</v>
      </c>
      <c r="H111" s="36">
        <f t="shared" si="15"/>
        <v>-2.72</v>
      </c>
    </row>
    <row r="112" spans="1:8" s="29" customFormat="1" ht="12" customHeight="1" x14ac:dyDescent="0.25">
      <c r="A112" s="62"/>
      <c r="B112" s="63"/>
      <c r="C112" s="33" t="s">
        <v>178</v>
      </c>
      <c r="D112" s="38">
        <f t="shared" si="16"/>
        <v>92220</v>
      </c>
      <c r="E112" s="37">
        <f>(D112/D109)*100</f>
        <v>0.37</v>
      </c>
      <c r="F112" s="38">
        <f t="shared" si="16"/>
        <v>64000</v>
      </c>
      <c r="G112" s="37">
        <f>(F112/F109)*100</f>
        <v>0.26</v>
      </c>
      <c r="H112" s="36">
        <f t="shared" si="15"/>
        <v>-30.6</v>
      </c>
    </row>
    <row r="113" spans="1:8" s="29" customFormat="1" ht="12" customHeight="1" x14ac:dyDescent="0.25">
      <c r="A113" s="62"/>
      <c r="B113" s="63"/>
      <c r="C113" s="33" t="s">
        <v>179</v>
      </c>
      <c r="D113" s="38">
        <f t="shared" si="16"/>
        <v>10751761.699999999</v>
      </c>
      <c r="E113" s="37">
        <f>(D113/D109)*100</f>
        <v>42.86</v>
      </c>
      <c r="F113" s="38">
        <f t="shared" si="16"/>
        <v>10767932.5</v>
      </c>
      <c r="G113" s="37">
        <f>(F113/F109)*100</f>
        <v>43.58</v>
      </c>
      <c r="H113" s="36">
        <f t="shared" si="15"/>
        <v>0.15</v>
      </c>
    </row>
    <row r="114" spans="1:8" s="29" customFormat="1" ht="12" customHeight="1" x14ac:dyDescent="0.25">
      <c r="A114" s="62"/>
      <c r="B114" s="63"/>
      <c r="C114" s="33" t="s">
        <v>180</v>
      </c>
      <c r="D114" s="38">
        <f t="shared" si="16"/>
        <v>255000</v>
      </c>
      <c r="E114" s="37">
        <v>1.01</v>
      </c>
      <c r="F114" s="38">
        <f t="shared" si="16"/>
        <v>255000</v>
      </c>
      <c r="G114" s="37">
        <f>(F114/F109)*100</f>
        <v>1.03</v>
      </c>
      <c r="H114" s="39">
        <f t="shared" si="15"/>
        <v>0</v>
      </c>
    </row>
    <row r="115" spans="1:8" ht="12" customHeight="1" x14ac:dyDescent="0.25">
      <c r="A115" s="60" t="s">
        <v>264</v>
      </c>
      <c r="B115" s="61" t="s">
        <v>294</v>
      </c>
      <c r="C115" s="40" t="s">
        <v>181</v>
      </c>
      <c r="D115" s="41">
        <f>SUM(D116:D120)</f>
        <v>187</v>
      </c>
      <c r="E115" s="42">
        <f>SUM(E116:E120)</f>
        <v>100</v>
      </c>
      <c r="F115" s="41">
        <f>SUM(F116:F120)</f>
        <v>180</v>
      </c>
      <c r="G115" s="42">
        <f>SUM(G116:G120)</f>
        <v>100</v>
      </c>
      <c r="H115" s="43">
        <f t="shared" si="15"/>
        <v>-3.74</v>
      </c>
    </row>
    <row r="116" spans="1:8" ht="12" customHeight="1" x14ac:dyDescent="0.25">
      <c r="A116" s="60"/>
      <c r="B116" s="61"/>
      <c r="C116" s="40" t="s">
        <v>176</v>
      </c>
      <c r="D116" s="44"/>
      <c r="E116" s="45"/>
      <c r="F116" s="44"/>
      <c r="G116" s="45"/>
      <c r="H116" s="43"/>
    </row>
    <row r="117" spans="1:8" ht="12" customHeight="1" x14ac:dyDescent="0.25">
      <c r="A117" s="60"/>
      <c r="B117" s="61"/>
      <c r="C117" s="40" t="s">
        <v>177</v>
      </c>
      <c r="D117" s="44">
        <v>187</v>
      </c>
      <c r="E117" s="45">
        <f>(D117/D115)*100</f>
        <v>100</v>
      </c>
      <c r="F117" s="44">
        <v>180</v>
      </c>
      <c r="G117" s="45">
        <f>(F117/F115)*100</f>
        <v>100</v>
      </c>
      <c r="H117" s="43">
        <f t="shared" si="15"/>
        <v>-3.74</v>
      </c>
    </row>
    <row r="118" spans="1:8" ht="12" customHeight="1" x14ac:dyDescent="0.25">
      <c r="A118" s="60"/>
      <c r="B118" s="61"/>
      <c r="C118" s="40" t="s">
        <v>178</v>
      </c>
      <c r="D118" s="44"/>
      <c r="E118" s="45"/>
      <c r="F118" s="44"/>
      <c r="G118" s="45"/>
      <c r="H118" s="43"/>
    </row>
    <row r="119" spans="1:8" ht="12" customHeight="1" x14ac:dyDescent="0.25">
      <c r="A119" s="60"/>
      <c r="B119" s="61"/>
      <c r="C119" s="40" t="s">
        <v>179</v>
      </c>
      <c r="D119" s="44"/>
      <c r="E119" s="45"/>
      <c r="F119" s="44"/>
      <c r="G119" s="45"/>
      <c r="H119" s="43"/>
    </row>
    <row r="120" spans="1:8" ht="12" customHeight="1" x14ac:dyDescent="0.25">
      <c r="A120" s="60"/>
      <c r="B120" s="61"/>
      <c r="C120" s="40" t="s">
        <v>180</v>
      </c>
      <c r="D120" s="44"/>
      <c r="E120" s="45"/>
      <c r="F120" s="44"/>
      <c r="G120" s="45"/>
      <c r="H120" s="43"/>
    </row>
    <row r="121" spans="1:8" ht="12" customHeight="1" x14ac:dyDescent="0.25">
      <c r="A121" s="60" t="s">
        <v>265</v>
      </c>
      <c r="B121" s="70" t="s">
        <v>369</v>
      </c>
      <c r="C121" s="40" t="s">
        <v>181</v>
      </c>
      <c r="D121" s="41">
        <f>SUM(D122:D126)</f>
        <v>535406</v>
      </c>
      <c r="E121" s="42">
        <f>SUM(E122:E126)</f>
        <v>100</v>
      </c>
      <c r="F121" s="41">
        <f>SUM(F122:F126)</f>
        <v>484045</v>
      </c>
      <c r="G121" s="42">
        <f>SUM(G122:G126)</f>
        <v>100</v>
      </c>
      <c r="H121" s="43">
        <f t="shared" si="15"/>
        <v>-9.59</v>
      </c>
    </row>
    <row r="122" spans="1:8" ht="12" customHeight="1" x14ac:dyDescent="0.25">
      <c r="A122" s="60"/>
      <c r="B122" s="71"/>
      <c r="C122" s="40" t="s">
        <v>176</v>
      </c>
      <c r="D122" s="44">
        <v>17000</v>
      </c>
      <c r="E122" s="45">
        <f>(D122/D121)*100</f>
        <v>3.18</v>
      </c>
      <c r="F122" s="44">
        <v>17000</v>
      </c>
      <c r="G122" s="45">
        <f>(F122/F121)*100</f>
        <v>3.51</v>
      </c>
      <c r="H122" s="46">
        <f t="shared" si="15"/>
        <v>0</v>
      </c>
    </row>
    <row r="123" spans="1:8" ht="12" customHeight="1" x14ac:dyDescent="0.25">
      <c r="A123" s="60"/>
      <c r="B123" s="71"/>
      <c r="C123" s="40" t="s">
        <v>177</v>
      </c>
      <c r="D123" s="44">
        <v>454406</v>
      </c>
      <c r="E123" s="45">
        <f>(D123/D121)*100</f>
        <v>84.87</v>
      </c>
      <c r="F123" s="44">
        <v>403045</v>
      </c>
      <c r="G123" s="45">
        <f>(F123/F121)*100</f>
        <v>83.27</v>
      </c>
      <c r="H123" s="43">
        <f t="shared" si="15"/>
        <v>-11.3</v>
      </c>
    </row>
    <row r="124" spans="1:8" ht="12" customHeight="1" x14ac:dyDescent="0.25">
      <c r="A124" s="60"/>
      <c r="B124" s="71"/>
      <c r="C124" s="40" t="s">
        <v>178</v>
      </c>
      <c r="D124" s="44">
        <v>64000</v>
      </c>
      <c r="E124" s="45">
        <f>(D124/D121)*100</f>
        <v>11.95</v>
      </c>
      <c r="F124" s="44">
        <v>64000</v>
      </c>
      <c r="G124" s="45">
        <f>(F124/F121)*100</f>
        <v>13.22</v>
      </c>
      <c r="H124" s="46">
        <f t="shared" si="15"/>
        <v>0</v>
      </c>
    </row>
    <row r="125" spans="1:8" ht="12" customHeight="1" x14ac:dyDescent="0.25">
      <c r="A125" s="60"/>
      <c r="B125" s="71"/>
      <c r="C125" s="40" t="s">
        <v>179</v>
      </c>
      <c r="D125" s="44"/>
      <c r="E125" s="45"/>
      <c r="F125" s="44"/>
      <c r="G125" s="45"/>
      <c r="H125" s="43"/>
    </row>
    <row r="126" spans="1:8" ht="12" customHeight="1" x14ac:dyDescent="0.25">
      <c r="A126" s="60"/>
      <c r="B126" s="72"/>
      <c r="C126" s="40" t="s">
        <v>180</v>
      </c>
      <c r="D126" s="44"/>
      <c r="E126" s="45"/>
      <c r="F126" s="44"/>
      <c r="G126" s="45"/>
      <c r="H126" s="43"/>
    </row>
    <row r="127" spans="1:8" ht="12" customHeight="1" x14ac:dyDescent="0.25">
      <c r="A127" s="60" t="s">
        <v>266</v>
      </c>
      <c r="B127" s="61" t="s">
        <v>295</v>
      </c>
      <c r="C127" s="40" t="s">
        <v>181</v>
      </c>
      <c r="D127" s="41">
        <f>SUM(D128:D132)</f>
        <v>2080347</v>
      </c>
      <c r="E127" s="42">
        <f>SUM(E128:E132)</f>
        <v>100</v>
      </c>
      <c r="F127" s="41">
        <f>SUM(F128:F132)</f>
        <v>1927535</v>
      </c>
      <c r="G127" s="42">
        <f>SUM(G128:G132)</f>
        <v>100</v>
      </c>
      <c r="H127" s="43">
        <f t="shared" si="15"/>
        <v>-7.35</v>
      </c>
    </row>
    <row r="128" spans="1:8" ht="12" customHeight="1" x14ac:dyDescent="0.25">
      <c r="A128" s="60"/>
      <c r="B128" s="61"/>
      <c r="C128" s="40" t="s">
        <v>176</v>
      </c>
      <c r="D128" s="44">
        <v>150183</v>
      </c>
      <c r="E128" s="45">
        <f>(D128/D127)*100</f>
        <v>7.22</v>
      </c>
      <c r="F128" s="44">
        <v>150183</v>
      </c>
      <c r="G128" s="45">
        <f>(F128/F127)*100</f>
        <v>7.79</v>
      </c>
      <c r="H128" s="46">
        <f t="shared" si="15"/>
        <v>0</v>
      </c>
    </row>
    <row r="129" spans="1:8" ht="12" customHeight="1" x14ac:dyDescent="0.25">
      <c r="A129" s="60"/>
      <c r="B129" s="61"/>
      <c r="C129" s="40" t="s">
        <v>177</v>
      </c>
      <c r="D129" s="44">
        <v>1930164</v>
      </c>
      <c r="E129" s="45">
        <f>(D129/D127)*100</f>
        <v>92.78</v>
      </c>
      <c r="F129" s="44">
        <v>1777352</v>
      </c>
      <c r="G129" s="45">
        <f>(F129/F127)*100</f>
        <v>92.21</v>
      </c>
      <c r="H129" s="43">
        <f t="shared" si="15"/>
        <v>-7.92</v>
      </c>
    </row>
    <row r="130" spans="1:8" ht="12" customHeight="1" x14ac:dyDescent="0.25">
      <c r="A130" s="60"/>
      <c r="B130" s="61"/>
      <c r="C130" s="40" t="s">
        <v>178</v>
      </c>
      <c r="D130" s="44"/>
      <c r="E130" s="45"/>
      <c r="F130" s="44"/>
      <c r="G130" s="45"/>
      <c r="H130" s="43"/>
    </row>
    <row r="131" spans="1:8" ht="12" customHeight="1" x14ac:dyDescent="0.25">
      <c r="A131" s="60"/>
      <c r="B131" s="61"/>
      <c r="C131" s="40" t="s">
        <v>179</v>
      </c>
      <c r="D131" s="44"/>
      <c r="E131" s="45"/>
      <c r="F131" s="44"/>
      <c r="G131" s="45"/>
      <c r="H131" s="43"/>
    </row>
    <row r="132" spans="1:8" ht="12" customHeight="1" x14ac:dyDescent="0.25">
      <c r="A132" s="60"/>
      <c r="B132" s="61"/>
      <c r="C132" s="40" t="s">
        <v>180</v>
      </c>
      <c r="D132" s="44"/>
      <c r="E132" s="45"/>
      <c r="F132" s="44"/>
      <c r="G132" s="45"/>
      <c r="H132" s="43"/>
    </row>
    <row r="133" spans="1:8" ht="12" customHeight="1" x14ac:dyDescent="0.25">
      <c r="A133" s="60" t="s">
        <v>357</v>
      </c>
      <c r="B133" s="61" t="s">
        <v>368</v>
      </c>
      <c r="C133" s="40" t="s">
        <v>181</v>
      </c>
      <c r="D133" s="41">
        <f>SUM(D134:D138)</f>
        <v>255000</v>
      </c>
      <c r="E133" s="42">
        <f>SUM(E134:E138)</f>
        <v>100</v>
      </c>
      <c r="F133" s="41">
        <f>SUM(F134:F138)</f>
        <v>255000</v>
      </c>
      <c r="G133" s="42">
        <f>SUM(G134:G138)</f>
        <v>100</v>
      </c>
      <c r="H133" s="46">
        <f t="shared" si="15"/>
        <v>0</v>
      </c>
    </row>
    <row r="134" spans="1:8" ht="12" customHeight="1" x14ac:dyDescent="0.25">
      <c r="A134" s="60"/>
      <c r="B134" s="61"/>
      <c r="C134" s="40" t="s">
        <v>176</v>
      </c>
      <c r="D134" s="44"/>
      <c r="E134" s="45"/>
      <c r="F134" s="44"/>
      <c r="G134" s="45"/>
      <c r="H134" s="43"/>
    </row>
    <row r="135" spans="1:8" ht="12" customHeight="1" x14ac:dyDescent="0.25">
      <c r="A135" s="60"/>
      <c r="B135" s="61"/>
      <c r="C135" s="40" t="s">
        <v>177</v>
      </c>
      <c r="D135" s="44"/>
      <c r="E135" s="45"/>
      <c r="F135" s="44"/>
      <c r="G135" s="45"/>
      <c r="H135" s="43"/>
    </row>
    <row r="136" spans="1:8" ht="12" customHeight="1" x14ac:dyDescent="0.25">
      <c r="A136" s="60"/>
      <c r="B136" s="61"/>
      <c r="C136" s="40" t="s">
        <v>178</v>
      </c>
      <c r="D136" s="44"/>
      <c r="E136" s="45"/>
      <c r="F136" s="44"/>
      <c r="G136" s="45"/>
      <c r="H136" s="43"/>
    </row>
    <row r="137" spans="1:8" ht="12" customHeight="1" x14ac:dyDescent="0.25">
      <c r="A137" s="60"/>
      <c r="B137" s="61"/>
      <c r="C137" s="40" t="s">
        <v>179</v>
      </c>
      <c r="D137" s="44"/>
      <c r="E137" s="45"/>
      <c r="F137" s="44"/>
      <c r="G137" s="45"/>
      <c r="H137" s="43"/>
    </row>
    <row r="138" spans="1:8" ht="12" customHeight="1" x14ac:dyDescent="0.25">
      <c r="A138" s="60"/>
      <c r="B138" s="61"/>
      <c r="C138" s="40" t="s">
        <v>180</v>
      </c>
      <c r="D138" s="44">
        <v>255000</v>
      </c>
      <c r="E138" s="45">
        <f>(D138/D133)*100</f>
        <v>100</v>
      </c>
      <c r="F138" s="44">
        <v>255000</v>
      </c>
      <c r="G138" s="45">
        <f>(F138/F133)*100</f>
        <v>100</v>
      </c>
      <c r="H138" s="46">
        <f t="shared" si="15"/>
        <v>0</v>
      </c>
    </row>
    <row r="139" spans="1:8" ht="12" customHeight="1" x14ac:dyDescent="0.25">
      <c r="A139" s="60" t="s">
        <v>267</v>
      </c>
      <c r="B139" s="61" t="s">
        <v>296</v>
      </c>
      <c r="C139" s="40" t="s">
        <v>181</v>
      </c>
      <c r="D139" s="41">
        <f>SUM(D140:D144)</f>
        <v>415875</v>
      </c>
      <c r="E139" s="42">
        <f>SUM(E140:E144)</f>
        <v>100</v>
      </c>
      <c r="F139" s="41">
        <f>SUM(F140:F144)</f>
        <v>369154</v>
      </c>
      <c r="G139" s="42">
        <f>SUM(G140:G144)</f>
        <v>100</v>
      </c>
      <c r="H139" s="43">
        <f t="shared" si="15"/>
        <v>-11.23</v>
      </c>
    </row>
    <row r="140" spans="1:8" ht="12" customHeight="1" x14ac:dyDescent="0.25">
      <c r="A140" s="60"/>
      <c r="B140" s="61"/>
      <c r="C140" s="40" t="s">
        <v>176</v>
      </c>
      <c r="D140" s="44">
        <v>97577</v>
      </c>
      <c r="E140" s="45">
        <f>(D140/D139)*100</f>
        <v>23.46</v>
      </c>
      <c r="F140" s="44">
        <v>89131</v>
      </c>
      <c r="G140" s="45">
        <f>(F140/F139)*100</f>
        <v>24.14</v>
      </c>
      <c r="H140" s="43">
        <f t="shared" si="15"/>
        <v>-8.66</v>
      </c>
    </row>
    <row r="141" spans="1:8" ht="12" customHeight="1" x14ac:dyDescent="0.25">
      <c r="A141" s="60"/>
      <c r="B141" s="61"/>
      <c r="C141" s="40" t="s">
        <v>177</v>
      </c>
      <c r="D141" s="44">
        <v>290078</v>
      </c>
      <c r="E141" s="45">
        <f>(D141/D139)*100</f>
        <v>69.75</v>
      </c>
      <c r="F141" s="44">
        <v>280023</v>
      </c>
      <c r="G141" s="45">
        <f>(F141/F139)*100</f>
        <v>75.86</v>
      </c>
      <c r="H141" s="43">
        <f t="shared" si="15"/>
        <v>-3.47</v>
      </c>
    </row>
    <row r="142" spans="1:8" ht="12" customHeight="1" x14ac:dyDescent="0.25">
      <c r="A142" s="60"/>
      <c r="B142" s="61"/>
      <c r="C142" s="40" t="s">
        <v>178</v>
      </c>
      <c r="D142" s="44">
        <v>28220</v>
      </c>
      <c r="E142" s="45">
        <f>(D142/D139)*100</f>
        <v>6.79</v>
      </c>
      <c r="F142" s="49">
        <v>0</v>
      </c>
      <c r="G142" s="50">
        <f>(F142/F139)*100</f>
        <v>0</v>
      </c>
      <c r="H142" s="43">
        <f t="shared" si="15"/>
        <v>-100</v>
      </c>
    </row>
    <row r="143" spans="1:8" ht="12" customHeight="1" x14ac:dyDescent="0.25">
      <c r="A143" s="60"/>
      <c r="B143" s="61"/>
      <c r="C143" s="40" t="s">
        <v>179</v>
      </c>
      <c r="D143" s="44"/>
      <c r="E143" s="45"/>
      <c r="F143" s="44"/>
      <c r="G143" s="45"/>
      <c r="H143" s="43"/>
    </row>
    <row r="144" spans="1:8" ht="12" customHeight="1" x14ac:dyDescent="0.25">
      <c r="A144" s="60"/>
      <c r="B144" s="61"/>
      <c r="C144" s="40" t="s">
        <v>180</v>
      </c>
      <c r="D144" s="44"/>
      <c r="E144" s="45"/>
      <c r="F144" s="44"/>
      <c r="G144" s="45"/>
      <c r="H144" s="43"/>
    </row>
    <row r="145" spans="1:8" ht="12" customHeight="1" x14ac:dyDescent="0.25">
      <c r="A145" s="60" t="s">
        <v>268</v>
      </c>
      <c r="B145" s="61" t="s">
        <v>297</v>
      </c>
      <c r="C145" s="40" t="s">
        <v>181</v>
      </c>
      <c r="D145" s="41">
        <f>SUM(D146:D150)</f>
        <v>71963</v>
      </c>
      <c r="E145" s="42">
        <f>SUM(E146:E150)</f>
        <v>100</v>
      </c>
      <c r="F145" s="41">
        <f>SUM(F146:F150)</f>
        <v>70136</v>
      </c>
      <c r="G145" s="42">
        <f>SUM(G146:G150)</f>
        <v>100</v>
      </c>
      <c r="H145" s="43">
        <f t="shared" si="15"/>
        <v>-2.54</v>
      </c>
    </row>
    <row r="146" spans="1:8" ht="12" customHeight="1" x14ac:dyDescent="0.25">
      <c r="A146" s="60"/>
      <c r="B146" s="61"/>
      <c r="C146" s="40" t="s">
        <v>176</v>
      </c>
      <c r="D146" s="44">
        <v>50827</v>
      </c>
      <c r="E146" s="45">
        <f>(D146/D145)*100</f>
        <v>70.63</v>
      </c>
      <c r="F146" s="44">
        <v>50562</v>
      </c>
      <c r="G146" s="45">
        <f>(F146/F145)*100</f>
        <v>72.09</v>
      </c>
      <c r="H146" s="43">
        <f t="shared" si="15"/>
        <v>-0.52</v>
      </c>
    </row>
    <row r="147" spans="1:8" ht="12" customHeight="1" x14ac:dyDescent="0.25">
      <c r="A147" s="60"/>
      <c r="B147" s="61"/>
      <c r="C147" s="40" t="s">
        <v>177</v>
      </c>
      <c r="D147" s="44">
        <v>21136</v>
      </c>
      <c r="E147" s="45">
        <f>(D147/D145)*100</f>
        <v>29.37</v>
      </c>
      <c r="F147" s="44">
        <v>19574</v>
      </c>
      <c r="G147" s="45">
        <f>(F147/F145)*100</f>
        <v>27.91</v>
      </c>
      <c r="H147" s="43">
        <f t="shared" si="15"/>
        <v>-7.39</v>
      </c>
    </row>
    <row r="148" spans="1:8" ht="12" customHeight="1" x14ac:dyDescent="0.25">
      <c r="A148" s="60"/>
      <c r="B148" s="61"/>
      <c r="C148" s="40" t="s">
        <v>178</v>
      </c>
      <c r="D148" s="44"/>
      <c r="E148" s="45"/>
      <c r="F148" s="44"/>
      <c r="G148" s="45"/>
      <c r="H148" s="43"/>
    </row>
    <row r="149" spans="1:8" ht="12" customHeight="1" x14ac:dyDescent="0.25">
      <c r="A149" s="60"/>
      <c r="B149" s="61"/>
      <c r="C149" s="40" t="s">
        <v>179</v>
      </c>
      <c r="D149" s="44"/>
      <c r="E149" s="45"/>
      <c r="F149" s="44"/>
      <c r="G149" s="45"/>
      <c r="H149" s="43"/>
    </row>
    <row r="150" spans="1:8" ht="12" customHeight="1" x14ac:dyDescent="0.25">
      <c r="A150" s="60"/>
      <c r="B150" s="61"/>
      <c r="C150" s="40" t="s">
        <v>180</v>
      </c>
      <c r="D150" s="44"/>
      <c r="E150" s="45"/>
      <c r="F150" s="44"/>
      <c r="G150" s="45"/>
      <c r="H150" s="43"/>
    </row>
    <row r="151" spans="1:8" ht="12" customHeight="1" x14ac:dyDescent="0.25">
      <c r="A151" s="60" t="s">
        <v>269</v>
      </c>
      <c r="B151" s="61" t="s">
        <v>298</v>
      </c>
      <c r="C151" s="40" t="s">
        <v>181</v>
      </c>
      <c r="D151" s="41">
        <f>SUM(D152:D156)</f>
        <v>92296.8</v>
      </c>
      <c r="E151" s="42">
        <f>SUM(E152:E156)</f>
        <v>100</v>
      </c>
      <c r="F151" s="41">
        <f>SUM(F152:F156)</f>
        <v>80865</v>
      </c>
      <c r="G151" s="42">
        <f>SUM(G152:G156)</f>
        <v>100</v>
      </c>
      <c r="H151" s="43">
        <f t="shared" si="15"/>
        <v>-12.39</v>
      </c>
    </row>
    <row r="152" spans="1:8" ht="12" customHeight="1" x14ac:dyDescent="0.25">
      <c r="A152" s="60"/>
      <c r="B152" s="61"/>
      <c r="C152" s="40" t="s">
        <v>176</v>
      </c>
      <c r="D152" s="44">
        <v>28762</v>
      </c>
      <c r="E152" s="45">
        <f>(D152/D151)*100</f>
        <v>31.16</v>
      </c>
      <c r="F152" s="44">
        <v>28762</v>
      </c>
      <c r="G152" s="45">
        <f>(F152/F151)*100</f>
        <v>35.57</v>
      </c>
      <c r="H152" s="46">
        <f t="shared" si="15"/>
        <v>0</v>
      </c>
    </row>
    <row r="153" spans="1:8" ht="12" customHeight="1" x14ac:dyDescent="0.25">
      <c r="A153" s="60"/>
      <c r="B153" s="61"/>
      <c r="C153" s="40" t="s">
        <v>177</v>
      </c>
      <c r="D153" s="44">
        <v>63417</v>
      </c>
      <c r="E153" s="45">
        <f>(D153/D151)*100</f>
        <v>68.709999999999994</v>
      </c>
      <c r="F153" s="44">
        <v>52076</v>
      </c>
      <c r="G153" s="45">
        <f>(F153/F151)*100</f>
        <v>64.400000000000006</v>
      </c>
      <c r="H153" s="43">
        <f t="shared" si="15"/>
        <v>-17.88</v>
      </c>
    </row>
    <row r="154" spans="1:8" ht="12" customHeight="1" x14ac:dyDescent="0.25">
      <c r="A154" s="60"/>
      <c r="B154" s="61"/>
      <c r="C154" s="40" t="s">
        <v>178</v>
      </c>
      <c r="D154" s="44"/>
      <c r="E154" s="45">
        <f>(D154/D151)*100</f>
        <v>0</v>
      </c>
      <c r="F154" s="44"/>
      <c r="G154" s="45">
        <f>(F154/F151)*100</f>
        <v>0</v>
      </c>
      <c r="H154" s="43"/>
    </row>
    <row r="155" spans="1:8" ht="12" customHeight="1" x14ac:dyDescent="0.25">
      <c r="A155" s="60"/>
      <c r="B155" s="61"/>
      <c r="C155" s="40" t="s">
        <v>179</v>
      </c>
      <c r="D155" s="44">
        <v>117.8</v>
      </c>
      <c r="E155" s="45">
        <f>(D155/D151)*100</f>
        <v>0.13</v>
      </c>
      <c r="F155" s="44">
        <v>27</v>
      </c>
      <c r="G155" s="45">
        <f>(F155/F151)*100</f>
        <v>0.03</v>
      </c>
      <c r="H155" s="43">
        <f t="shared" si="15"/>
        <v>-77.08</v>
      </c>
    </row>
    <row r="156" spans="1:8" ht="12" customHeight="1" x14ac:dyDescent="0.25">
      <c r="A156" s="60"/>
      <c r="B156" s="61"/>
      <c r="C156" s="40" t="s">
        <v>180</v>
      </c>
      <c r="D156" s="44"/>
      <c r="E156" s="45"/>
      <c r="F156" s="44"/>
      <c r="G156" s="45"/>
      <c r="H156" s="43"/>
    </row>
    <row r="157" spans="1:8" ht="12" customHeight="1" x14ac:dyDescent="0.25">
      <c r="A157" s="60" t="s">
        <v>270</v>
      </c>
      <c r="B157" s="61" t="s">
        <v>299</v>
      </c>
      <c r="C157" s="40" t="s">
        <v>181</v>
      </c>
      <c r="D157" s="41">
        <f>SUM(D158:D162)</f>
        <v>844579</v>
      </c>
      <c r="E157" s="42">
        <f>SUM(E158:E162)</f>
        <v>100</v>
      </c>
      <c r="F157" s="41">
        <f>SUM(F158:F162)</f>
        <v>837940</v>
      </c>
      <c r="G157" s="42">
        <f>SUM(G158:G162)</f>
        <v>100</v>
      </c>
      <c r="H157" s="43">
        <f t="shared" si="15"/>
        <v>-0.79</v>
      </c>
    </row>
    <row r="158" spans="1:8" ht="12" customHeight="1" x14ac:dyDescent="0.25">
      <c r="A158" s="60"/>
      <c r="B158" s="61"/>
      <c r="C158" s="40" t="s">
        <v>176</v>
      </c>
      <c r="D158" s="44">
        <v>537475</v>
      </c>
      <c r="E158" s="45">
        <f>(D158/D157)*100</f>
        <v>63.64</v>
      </c>
      <c r="F158" s="44">
        <v>534118</v>
      </c>
      <c r="G158" s="45">
        <f>(F158/F157)*100</f>
        <v>63.74</v>
      </c>
      <c r="H158" s="43">
        <f t="shared" si="15"/>
        <v>-0.62</v>
      </c>
    </row>
    <row r="159" spans="1:8" ht="12" customHeight="1" x14ac:dyDescent="0.25">
      <c r="A159" s="60"/>
      <c r="B159" s="61"/>
      <c r="C159" s="40" t="s">
        <v>177</v>
      </c>
      <c r="D159" s="44">
        <v>307104</v>
      </c>
      <c r="E159" s="45">
        <f>(D159/D157)*100</f>
        <v>36.36</v>
      </c>
      <c r="F159" s="44">
        <v>303822</v>
      </c>
      <c r="G159" s="45">
        <f>(F159/F157)*100</f>
        <v>36.26</v>
      </c>
      <c r="H159" s="43">
        <f t="shared" si="15"/>
        <v>-1.07</v>
      </c>
    </row>
    <row r="160" spans="1:8" ht="12" customHeight="1" x14ac:dyDescent="0.25">
      <c r="A160" s="60"/>
      <c r="B160" s="61"/>
      <c r="C160" s="40" t="s">
        <v>178</v>
      </c>
      <c r="D160" s="44"/>
      <c r="E160" s="45"/>
      <c r="F160" s="44"/>
      <c r="G160" s="45"/>
      <c r="H160" s="43"/>
    </row>
    <row r="161" spans="1:8" ht="12" customHeight="1" x14ac:dyDescent="0.25">
      <c r="A161" s="60"/>
      <c r="B161" s="61"/>
      <c r="C161" s="40" t="s">
        <v>179</v>
      </c>
      <c r="D161" s="44"/>
      <c r="E161" s="45"/>
      <c r="F161" s="44"/>
      <c r="G161" s="45"/>
      <c r="H161" s="43"/>
    </row>
    <row r="162" spans="1:8" ht="12" customHeight="1" x14ac:dyDescent="0.25">
      <c r="A162" s="60"/>
      <c r="B162" s="61"/>
      <c r="C162" s="40" t="s">
        <v>180</v>
      </c>
      <c r="D162" s="44"/>
      <c r="E162" s="45"/>
      <c r="F162" s="44"/>
      <c r="G162" s="45"/>
      <c r="H162" s="43"/>
    </row>
    <row r="163" spans="1:8" ht="12" customHeight="1" x14ac:dyDescent="0.25">
      <c r="A163" s="60" t="s">
        <v>275</v>
      </c>
      <c r="B163" s="61" t="s">
        <v>300</v>
      </c>
      <c r="C163" s="40" t="s">
        <v>181</v>
      </c>
      <c r="D163" s="41">
        <f>SUM(D164:D168)</f>
        <v>20519856.300000001</v>
      </c>
      <c r="E163" s="42">
        <f>SUM(E164:E168)</f>
        <v>100</v>
      </c>
      <c r="F163" s="41">
        <f>SUM(F164:F168)</f>
        <v>20426486.899999999</v>
      </c>
      <c r="G163" s="42">
        <f>SUM(G164:G168)</f>
        <v>100</v>
      </c>
      <c r="H163" s="43">
        <f t="shared" si="15"/>
        <v>-0.46</v>
      </c>
    </row>
    <row r="164" spans="1:8" ht="12" customHeight="1" x14ac:dyDescent="0.25">
      <c r="A164" s="60"/>
      <c r="B164" s="61"/>
      <c r="C164" s="40" t="s">
        <v>176</v>
      </c>
      <c r="D164" s="44">
        <v>1450</v>
      </c>
      <c r="E164" s="45">
        <f>(D164/D163)*100</f>
        <v>0.01</v>
      </c>
      <c r="F164" s="44">
        <v>1450</v>
      </c>
      <c r="G164" s="45">
        <f>(F164/F163)*100</f>
        <v>0.01</v>
      </c>
      <c r="H164" s="46">
        <f t="shared" si="15"/>
        <v>0</v>
      </c>
    </row>
    <row r="165" spans="1:8" ht="12" customHeight="1" x14ac:dyDescent="0.25">
      <c r="A165" s="60"/>
      <c r="B165" s="61"/>
      <c r="C165" s="40" t="s">
        <v>177</v>
      </c>
      <c r="D165" s="44">
        <v>9861671</v>
      </c>
      <c r="E165" s="45">
        <f>(D165/D163)*100</f>
        <v>48.06</v>
      </c>
      <c r="F165" s="44">
        <v>9748380</v>
      </c>
      <c r="G165" s="45">
        <f>(F165/F163)*100</f>
        <v>47.72</v>
      </c>
      <c r="H165" s="43">
        <f t="shared" si="15"/>
        <v>-1.1499999999999999</v>
      </c>
    </row>
    <row r="166" spans="1:8" ht="12" customHeight="1" x14ac:dyDescent="0.25">
      <c r="A166" s="60"/>
      <c r="B166" s="61"/>
      <c r="C166" s="40" t="s">
        <v>178</v>
      </c>
      <c r="D166" s="44"/>
      <c r="E166" s="45"/>
      <c r="F166" s="44"/>
      <c r="G166" s="45"/>
      <c r="H166" s="43"/>
    </row>
    <row r="167" spans="1:8" ht="12" customHeight="1" x14ac:dyDescent="0.25">
      <c r="A167" s="60"/>
      <c r="B167" s="61"/>
      <c r="C167" s="40" t="s">
        <v>179</v>
      </c>
      <c r="D167" s="44">
        <v>10656735.300000001</v>
      </c>
      <c r="E167" s="45">
        <f>(D167/D163)*100</f>
        <v>51.93</v>
      </c>
      <c r="F167" s="44">
        <v>10676656.9</v>
      </c>
      <c r="G167" s="45">
        <f>(F167/F163)*100</f>
        <v>52.27</v>
      </c>
      <c r="H167" s="43">
        <f t="shared" si="15"/>
        <v>0.19</v>
      </c>
    </row>
    <row r="168" spans="1:8" ht="12" customHeight="1" x14ac:dyDescent="0.25">
      <c r="A168" s="60"/>
      <c r="B168" s="61"/>
      <c r="C168" s="40" t="s">
        <v>180</v>
      </c>
      <c r="D168" s="44"/>
      <c r="E168" s="45"/>
      <c r="F168" s="44"/>
      <c r="G168" s="45"/>
      <c r="H168" s="43"/>
    </row>
    <row r="169" spans="1:8" ht="12" customHeight="1" x14ac:dyDescent="0.25">
      <c r="A169" s="60" t="s">
        <v>370</v>
      </c>
      <c r="B169" s="61" t="s">
        <v>301</v>
      </c>
      <c r="C169" s="40" t="s">
        <v>181</v>
      </c>
      <c r="D169" s="41">
        <f>SUM(D170:D174)</f>
        <v>180327.6</v>
      </c>
      <c r="E169" s="42">
        <f>SUM(E170:E174)</f>
        <v>100</v>
      </c>
      <c r="F169" s="41">
        <f>SUM(F170:F174)</f>
        <v>166742.6</v>
      </c>
      <c r="G169" s="42">
        <f>SUM(G170:G174)</f>
        <v>100</v>
      </c>
      <c r="H169" s="43">
        <f t="shared" si="15"/>
        <v>-7.53</v>
      </c>
    </row>
    <row r="170" spans="1:8" ht="12" customHeight="1" x14ac:dyDescent="0.25">
      <c r="A170" s="60"/>
      <c r="B170" s="61"/>
      <c r="C170" s="40" t="s">
        <v>176</v>
      </c>
      <c r="D170" s="44">
        <v>1020</v>
      </c>
      <c r="E170" s="45">
        <f>(D170/D169)*100</f>
        <v>0.56999999999999995</v>
      </c>
      <c r="F170" s="44">
        <v>1018</v>
      </c>
      <c r="G170" s="45">
        <f>(F170/F169)*100</f>
        <v>0.61</v>
      </c>
      <c r="H170" s="43">
        <f t="shared" si="15"/>
        <v>-0.2</v>
      </c>
    </row>
    <row r="171" spans="1:8" ht="12" customHeight="1" x14ac:dyDescent="0.25">
      <c r="A171" s="60"/>
      <c r="B171" s="61"/>
      <c r="C171" s="40" t="s">
        <v>177</v>
      </c>
      <c r="D171" s="44">
        <v>84399</v>
      </c>
      <c r="E171" s="45">
        <f>(D171/D169)*100</f>
        <v>46.8</v>
      </c>
      <c r="F171" s="44">
        <v>74476</v>
      </c>
      <c r="G171" s="45">
        <f>(F171/F169)*100</f>
        <v>44.67</v>
      </c>
      <c r="H171" s="43">
        <f t="shared" si="15"/>
        <v>-11.76</v>
      </c>
    </row>
    <row r="172" spans="1:8" ht="12" customHeight="1" x14ac:dyDescent="0.25">
      <c r="A172" s="60"/>
      <c r="B172" s="61"/>
      <c r="C172" s="40" t="s">
        <v>178</v>
      </c>
      <c r="D172" s="44"/>
      <c r="E172" s="45"/>
      <c r="F172" s="44"/>
      <c r="G172" s="45"/>
      <c r="H172" s="43"/>
    </row>
    <row r="173" spans="1:8" ht="12" customHeight="1" x14ac:dyDescent="0.25">
      <c r="A173" s="60"/>
      <c r="B173" s="61"/>
      <c r="C173" s="40" t="s">
        <v>179</v>
      </c>
      <c r="D173" s="44">
        <v>94908.6</v>
      </c>
      <c r="E173" s="45">
        <f>(D173/D169)*100</f>
        <v>52.63</v>
      </c>
      <c r="F173" s="44">
        <v>91248.6</v>
      </c>
      <c r="G173" s="45">
        <f>(F173/F169)*100</f>
        <v>54.72</v>
      </c>
      <c r="H173" s="43">
        <f t="shared" ref="H173:H177" si="17">F173/D173*100-100</f>
        <v>-3.86</v>
      </c>
    </row>
    <row r="174" spans="1:8" ht="12" customHeight="1" x14ac:dyDescent="0.25">
      <c r="A174" s="60"/>
      <c r="B174" s="61"/>
      <c r="C174" s="40" t="s">
        <v>180</v>
      </c>
      <c r="D174" s="44"/>
      <c r="E174" s="45"/>
      <c r="F174" s="44"/>
      <c r="G174" s="45"/>
      <c r="H174" s="43"/>
    </row>
    <row r="175" spans="1:8" ht="12" customHeight="1" x14ac:dyDescent="0.25">
      <c r="A175" s="60" t="s">
        <v>274</v>
      </c>
      <c r="B175" s="61" t="s">
        <v>359</v>
      </c>
      <c r="C175" s="40" t="s">
        <v>181</v>
      </c>
      <c r="D175" s="41">
        <f>SUM(D176:D180)</f>
        <v>88612</v>
      </c>
      <c r="E175" s="42">
        <f>SUM(E176:E180)</f>
        <v>100</v>
      </c>
      <c r="F175" s="41">
        <f>SUM(F176:F180)</f>
        <v>88588</v>
      </c>
      <c r="G175" s="42">
        <f>SUM(G176:G180)</f>
        <v>100</v>
      </c>
      <c r="H175" s="43">
        <f t="shared" si="17"/>
        <v>-0.03</v>
      </c>
    </row>
    <row r="176" spans="1:8" ht="12" customHeight="1" x14ac:dyDescent="0.25">
      <c r="A176" s="60"/>
      <c r="B176" s="61"/>
      <c r="C176" s="40" t="s">
        <v>176</v>
      </c>
      <c r="D176" s="44">
        <v>88486</v>
      </c>
      <c r="E176" s="45">
        <f>(D176/D175)*100</f>
        <v>99.86</v>
      </c>
      <c r="F176" s="44">
        <v>88486</v>
      </c>
      <c r="G176" s="45">
        <f>(F176/F175)*100</f>
        <v>99.88</v>
      </c>
      <c r="H176" s="46">
        <f t="shared" si="17"/>
        <v>0</v>
      </c>
    </row>
    <row r="177" spans="1:8" ht="12" customHeight="1" x14ac:dyDescent="0.25">
      <c r="A177" s="60"/>
      <c r="B177" s="61"/>
      <c r="C177" s="40" t="s">
        <v>177</v>
      </c>
      <c r="D177" s="44">
        <v>126</v>
      </c>
      <c r="E177" s="45">
        <f>(D177/D175)*100</f>
        <v>0.14000000000000001</v>
      </c>
      <c r="F177" s="44">
        <v>102</v>
      </c>
      <c r="G177" s="45">
        <f>(F177/F175)*100</f>
        <v>0.12</v>
      </c>
      <c r="H177" s="43">
        <f t="shared" si="17"/>
        <v>-19.05</v>
      </c>
    </row>
    <row r="178" spans="1:8" ht="12" customHeight="1" x14ac:dyDescent="0.25">
      <c r="A178" s="60"/>
      <c r="B178" s="61"/>
      <c r="C178" s="40" t="s">
        <v>178</v>
      </c>
      <c r="D178" s="44"/>
      <c r="E178" s="45"/>
      <c r="F178" s="44"/>
      <c r="G178" s="45"/>
      <c r="H178" s="43"/>
    </row>
    <row r="179" spans="1:8" ht="12" customHeight="1" x14ac:dyDescent="0.25">
      <c r="A179" s="60"/>
      <c r="B179" s="61"/>
      <c r="C179" s="40" t="s">
        <v>179</v>
      </c>
      <c r="D179" s="44"/>
      <c r="E179" s="45"/>
      <c r="F179" s="44"/>
      <c r="G179" s="45"/>
      <c r="H179" s="43"/>
    </row>
    <row r="180" spans="1:8" ht="12" customHeight="1" x14ac:dyDescent="0.25">
      <c r="A180" s="60"/>
      <c r="B180" s="61"/>
      <c r="C180" s="40" t="s">
        <v>180</v>
      </c>
      <c r="D180" s="44"/>
      <c r="E180" s="45"/>
      <c r="F180" s="44"/>
      <c r="G180" s="45"/>
      <c r="H180" s="43"/>
    </row>
    <row r="181" spans="1:8" s="29" customFormat="1" ht="12" customHeight="1" x14ac:dyDescent="0.25">
      <c r="A181" s="62" t="s">
        <v>192</v>
      </c>
      <c r="B181" s="63" t="s">
        <v>363</v>
      </c>
      <c r="C181" s="33" t="s">
        <v>181</v>
      </c>
      <c r="D181" s="34">
        <f>SUM(D182:D186)</f>
        <v>9792429.5</v>
      </c>
      <c r="E181" s="35">
        <f>SUM(E182:E186)</f>
        <v>100</v>
      </c>
      <c r="F181" s="34">
        <f>SUM(F182:F186)</f>
        <v>9304717.8599999994</v>
      </c>
      <c r="G181" s="35">
        <f>SUM(G182:G186)</f>
        <v>100</v>
      </c>
      <c r="H181" s="36">
        <f t="shared" ref="H181:H208" si="18">F181/D181*100-100</f>
        <v>-4.9800000000000004</v>
      </c>
    </row>
    <row r="182" spans="1:8" s="29" customFormat="1" ht="12" customHeight="1" x14ac:dyDescent="0.25">
      <c r="A182" s="62"/>
      <c r="B182" s="63"/>
      <c r="C182" s="33" t="s">
        <v>176</v>
      </c>
      <c r="D182" s="38">
        <f>D188+D194+D200+D206+D212</f>
        <v>3027876</v>
      </c>
      <c r="E182" s="37">
        <f>(D182/D181)*100</f>
        <v>30.92</v>
      </c>
      <c r="F182" s="38">
        <f>F188+F194+F200+F206+F212</f>
        <v>2976856</v>
      </c>
      <c r="G182" s="37">
        <f>(F182/F181)*100</f>
        <v>31.99</v>
      </c>
      <c r="H182" s="36">
        <f t="shared" si="18"/>
        <v>-1.69</v>
      </c>
    </row>
    <row r="183" spans="1:8" s="29" customFormat="1" ht="12" customHeight="1" x14ac:dyDescent="0.25">
      <c r="A183" s="62"/>
      <c r="B183" s="63"/>
      <c r="C183" s="33" t="s">
        <v>177</v>
      </c>
      <c r="D183" s="38">
        <f t="shared" ref="D183:F186" si="19">D189+D195+D201+D207+D213</f>
        <v>6431560</v>
      </c>
      <c r="E183" s="37">
        <f>(D183/D181)*100</f>
        <v>65.680000000000007</v>
      </c>
      <c r="F183" s="38">
        <f t="shared" si="19"/>
        <v>5986176</v>
      </c>
      <c r="G183" s="37">
        <f>(F183/F181)*100</f>
        <v>64.33</v>
      </c>
      <c r="H183" s="36">
        <f t="shared" si="18"/>
        <v>-6.92</v>
      </c>
    </row>
    <row r="184" spans="1:8" s="29" customFormat="1" ht="12" customHeight="1" x14ac:dyDescent="0.25">
      <c r="A184" s="62"/>
      <c r="B184" s="63"/>
      <c r="C184" s="33" t="s">
        <v>178</v>
      </c>
      <c r="D184" s="38">
        <f t="shared" si="19"/>
        <v>4871.5</v>
      </c>
      <c r="E184" s="37">
        <f>(D184/D181)*100</f>
        <v>0.05</v>
      </c>
      <c r="F184" s="38">
        <f t="shared" si="19"/>
        <v>4785.2</v>
      </c>
      <c r="G184" s="37">
        <f>(F184/F181)*100</f>
        <v>0.05</v>
      </c>
      <c r="H184" s="36">
        <f t="shared" si="18"/>
        <v>-1.77</v>
      </c>
    </row>
    <row r="185" spans="1:8" s="29" customFormat="1" ht="12" customHeight="1" x14ac:dyDescent="0.25">
      <c r="A185" s="62"/>
      <c r="B185" s="63"/>
      <c r="C185" s="33" t="s">
        <v>179</v>
      </c>
      <c r="D185" s="38"/>
      <c r="E185" s="37"/>
      <c r="F185" s="38"/>
      <c r="G185" s="37"/>
      <c r="H185" s="36"/>
    </row>
    <row r="186" spans="1:8" s="29" customFormat="1" ht="12" customHeight="1" x14ac:dyDescent="0.25">
      <c r="A186" s="62"/>
      <c r="B186" s="63"/>
      <c r="C186" s="33" t="s">
        <v>180</v>
      </c>
      <c r="D186" s="38">
        <f t="shared" si="19"/>
        <v>328122</v>
      </c>
      <c r="E186" s="37">
        <f>(D186/D181)*100</f>
        <v>3.35</v>
      </c>
      <c r="F186" s="38">
        <f t="shared" si="19"/>
        <v>336900.66</v>
      </c>
      <c r="G186" s="37">
        <v>3.63</v>
      </c>
      <c r="H186" s="36">
        <f t="shared" si="18"/>
        <v>2.68</v>
      </c>
    </row>
    <row r="187" spans="1:8" ht="12" customHeight="1" x14ac:dyDescent="0.25">
      <c r="A187" s="60" t="s">
        <v>193</v>
      </c>
      <c r="B187" s="61" t="s">
        <v>302</v>
      </c>
      <c r="C187" s="40" t="s">
        <v>181</v>
      </c>
      <c r="D187" s="41">
        <f>SUM(D188:D192)</f>
        <v>4327214</v>
      </c>
      <c r="E187" s="42">
        <f>SUM(E188:E192)</f>
        <v>100</v>
      </c>
      <c r="F187" s="41">
        <f>SUM(F188:F192)</f>
        <v>4132722</v>
      </c>
      <c r="G187" s="42">
        <f>SUM(G188:G192)</f>
        <v>100</v>
      </c>
      <c r="H187" s="43">
        <f t="shared" si="18"/>
        <v>-4.49</v>
      </c>
    </row>
    <row r="188" spans="1:8" ht="12" customHeight="1" x14ac:dyDescent="0.25">
      <c r="A188" s="60"/>
      <c r="B188" s="61"/>
      <c r="C188" s="40" t="s">
        <v>176</v>
      </c>
      <c r="D188" s="44">
        <v>2127401</v>
      </c>
      <c r="E188" s="45">
        <f>(D188/D187)*100</f>
        <v>49.16</v>
      </c>
      <c r="F188" s="44">
        <v>2099536</v>
      </c>
      <c r="G188" s="45">
        <f>(F188/F187)*100</f>
        <v>50.8</v>
      </c>
      <c r="H188" s="43">
        <f t="shared" si="18"/>
        <v>-1.31</v>
      </c>
    </row>
    <row r="189" spans="1:8" ht="12" customHeight="1" x14ac:dyDescent="0.25">
      <c r="A189" s="60"/>
      <c r="B189" s="61"/>
      <c r="C189" s="40" t="s">
        <v>177</v>
      </c>
      <c r="D189" s="44">
        <v>2199813</v>
      </c>
      <c r="E189" s="45">
        <f>(D189/D187)*100</f>
        <v>50.84</v>
      </c>
      <c r="F189" s="44">
        <v>2033186</v>
      </c>
      <c r="G189" s="45">
        <f>(F189/F187)*100</f>
        <v>49.2</v>
      </c>
      <c r="H189" s="43">
        <f t="shared" si="18"/>
        <v>-7.57</v>
      </c>
    </row>
    <row r="190" spans="1:8" ht="12" customHeight="1" x14ac:dyDescent="0.25">
      <c r="A190" s="60"/>
      <c r="B190" s="61"/>
      <c r="C190" s="40" t="s">
        <v>178</v>
      </c>
      <c r="D190" s="44"/>
      <c r="E190" s="45"/>
      <c r="F190" s="44"/>
      <c r="G190" s="45"/>
      <c r="H190" s="43"/>
    </row>
    <row r="191" spans="1:8" ht="12" customHeight="1" x14ac:dyDescent="0.25">
      <c r="A191" s="60"/>
      <c r="B191" s="61"/>
      <c r="C191" s="40" t="s">
        <v>179</v>
      </c>
      <c r="D191" s="44"/>
      <c r="E191" s="45"/>
      <c r="F191" s="44"/>
      <c r="G191" s="45"/>
      <c r="H191" s="43"/>
    </row>
    <row r="192" spans="1:8" ht="12" customHeight="1" x14ac:dyDescent="0.25">
      <c r="A192" s="60"/>
      <c r="B192" s="61"/>
      <c r="C192" s="40" t="s">
        <v>180</v>
      </c>
      <c r="D192" s="44"/>
      <c r="E192" s="45"/>
      <c r="F192" s="44"/>
      <c r="G192" s="45"/>
      <c r="H192" s="43"/>
    </row>
    <row r="193" spans="1:8" ht="12" customHeight="1" x14ac:dyDescent="0.25">
      <c r="A193" s="60" t="s">
        <v>194</v>
      </c>
      <c r="B193" s="61" t="s">
        <v>303</v>
      </c>
      <c r="C193" s="40" t="s">
        <v>181</v>
      </c>
      <c r="D193" s="41">
        <f>SUM(D194:D198)</f>
        <v>2391206</v>
      </c>
      <c r="E193" s="42">
        <f>SUM(E194:E198)</f>
        <v>100</v>
      </c>
      <c r="F193" s="41">
        <f>SUM(F194:F198)</f>
        <v>2359670.06</v>
      </c>
      <c r="G193" s="42">
        <f>SUM(G194:G198)</f>
        <v>100</v>
      </c>
      <c r="H193" s="43">
        <f t="shared" si="18"/>
        <v>-1.32</v>
      </c>
    </row>
    <row r="194" spans="1:8" ht="12" customHeight="1" x14ac:dyDescent="0.25">
      <c r="A194" s="60"/>
      <c r="B194" s="61"/>
      <c r="C194" s="40" t="s">
        <v>176</v>
      </c>
      <c r="D194" s="44">
        <v>4115</v>
      </c>
      <c r="E194" s="45">
        <f>(D194/D193)*100</f>
        <v>0.17</v>
      </c>
      <c r="F194" s="44">
        <v>3960</v>
      </c>
      <c r="G194" s="45">
        <f>(F194/F193)*100</f>
        <v>0.17</v>
      </c>
      <c r="H194" s="43">
        <f t="shared" si="18"/>
        <v>-3.77</v>
      </c>
    </row>
    <row r="195" spans="1:8" ht="12" customHeight="1" x14ac:dyDescent="0.25">
      <c r="A195" s="60"/>
      <c r="B195" s="61"/>
      <c r="C195" s="40" t="s">
        <v>177</v>
      </c>
      <c r="D195" s="44">
        <v>2067946</v>
      </c>
      <c r="E195" s="45">
        <f>(D195/D193)*100</f>
        <v>86.48</v>
      </c>
      <c r="F195" s="44">
        <v>2025687</v>
      </c>
      <c r="G195" s="45">
        <f>(F195/F193)*100</f>
        <v>85.85</v>
      </c>
      <c r="H195" s="43">
        <f t="shared" si="18"/>
        <v>-2.04</v>
      </c>
    </row>
    <row r="196" spans="1:8" ht="12" customHeight="1" x14ac:dyDescent="0.25">
      <c r="A196" s="60"/>
      <c r="B196" s="61"/>
      <c r="C196" s="40" t="s">
        <v>178</v>
      </c>
      <c r="D196" s="44">
        <v>4373</v>
      </c>
      <c r="E196" s="45">
        <f>(D196/D193)*100</f>
        <v>0.18</v>
      </c>
      <c r="F196" s="44">
        <v>4363</v>
      </c>
      <c r="G196" s="45">
        <f>(F196/F193)*100</f>
        <v>0.18</v>
      </c>
      <c r="H196" s="43">
        <f t="shared" si="18"/>
        <v>-0.23</v>
      </c>
    </row>
    <row r="197" spans="1:8" ht="12" customHeight="1" x14ac:dyDescent="0.25">
      <c r="A197" s="60"/>
      <c r="B197" s="61"/>
      <c r="C197" s="40" t="s">
        <v>179</v>
      </c>
      <c r="D197" s="44"/>
      <c r="E197" s="45"/>
      <c r="F197" s="44"/>
      <c r="G197" s="45"/>
      <c r="H197" s="43"/>
    </row>
    <row r="198" spans="1:8" ht="12" customHeight="1" x14ac:dyDescent="0.25">
      <c r="A198" s="60"/>
      <c r="B198" s="61"/>
      <c r="C198" s="40" t="s">
        <v>180</v>
      </c>
      <c r="D198" s="44">
        <v>314772</v>
      </c>
      <c r="E198" s="45">
        <v>13.17</v>
      </c>
      <c r="F198" s="44">
        <v>325660.06</v>
      </c>
      <c r="G198" s="45">
        <f>(F198/F193)*100</f>
        <v>13.8</v>
      </c>
      <c r="H198" s="43">
        <f t="shared" si="18"/>
        <v>3.46</v>
      </c>
    </row>
    <row r="199" spans="1:8" ht="12" customHeight="1" x14ac:dyDescent="0.25">
      <c r="A199" s="60" t="s">
        <v>195</v>
      </c>
      <c r="B199" s="61" t="s">
        <v>304</v>
      </c>
      <c r="C199" s="40" t="s">
        <v>181</v>
      </c>
      <c r="D199" s="41">
        <f>SUM(D200:D204)</f>
        <v>2672711</v>
      </c>
      <c r="E199" s="42">
        <f>SUM(E200:E204)</f>
        <v>100</v>
      </c>
      <c r="F199" s="41">
        <f>SUM(F200:F204)</f>
        <v>2421478.6</v>
      </c>
      <c r="G199" s="42">
        <f>SUM(G200:G204)</f>
        <v>100</v>
      </c>
      <c r="H199" s="43">
        <f t="shared" si="18"/>
        <v>-9.4</v>
      </c>
    </row>
    <row r="200" spans="1:8" ht="12" customHeight="1" x14ac:dyDescent="0.25">
      <c r="A200" s="60"/>
      <c r="B200" s="61"/>
      <c r="C200" s="40" t="s">
        <v>176</v>
      </c>
      <c r="D200" s="44">
        <v>875761</v>
      </c>
      <c r="E200" s="45">
        <f>(D200/D199)*100</f>
        <v>32.770000000000003</v>
      </c>
      <c r="F200" s="44">
        <v>852797</v>
      </c>
      <c r="G200" s="45">
        <f>(F200/F199)*100</f>
        <v>35.22</v>
      </c>
      <c r="H200" s="43">
        <f t="shared" si="18"/>
        <v>-2.62</v>
      </c>
    </row>
    <row r="201" spans="1:8" ht="12" customHeight="1" x14ac:dyDescent="0.25">
      <c r="A201" s="60"/>
      <c r="B201" s="61"/>
      <c r="C201" s="40" t="s">
        <v>177</v>
      </c>
      <c r="D201" s="44">
        <v>1783600</v>
      </c>
      <c r="E201" s="45">
        <f>(D201/D199)*100</f>
        <v>66.73</v>
      </c>
      <c r="F201" s="44">
        <v>1557441</v>
      </c>
      <c r="G201" s="45">
        <f>(F201/F199)*100</f>
        <v>64.319999999999993</v>
      </c>
      <c r="H201" s="43">
        <f t="shared" si="18"/>
        <v>-12.68</v>
      </c>
    </row>
    <row r="202" spans="1:8" ht="12" customHeight="1" x14ac:dyDescent="0.25">
      <c r="A202" s="60"/>
      <c r="B202" s="61"/>
      <c r="C202" s="40" t="s">
        <v>178</v>
      </c>
      <c r="D202" s="44"/>
      <c r="E202" s="45"/>
      <c r="F202" s="44"/>
      <c r="G202" s="45"/>
      <c r="H202" s="43"/>
    </row>
    <row r="203" spans="1:8" ht="12" customHeight="1" x14ac:dyDescent="0.25">
      <c r="A203" s="60"/>
      <c r="B203" s="61"/>
      <c r="C203" s="40" t="s">
        <v>179</v>
      </c>
      <c r="D203" s="44"/>
      <c r="E203" s="45"/>
      <c r="F203" s="44"/>
      <c r="G203" s="45"/>
      <c r="H203" s="43"/>
    </row>
    <row r="204" spans="1:8" ht="12" customHeight="1" x14ac:dyDescent="0.25">
      <c r="A204" s="60"/>
      <c r="B204" s="61"/>
      <c r="C204" s="40" t="s">
        <v>180</v>
      </c>
      <c r="D204" s="44">
        <v>13350</v>
      </c>
      <c r="E204" s="45">
        <f>(D204/D199)*100</f>
        <v>0.5</v>
      </c>
      <c r="F204" s="44">
        <v>11240.6</v>
      </c>
      <c r="G204" s="45">
        <f>(F204/F199)*100</f>
        <v>0.46</v>
      </c>
      <c r="H204" s="43">
        <f t="shared" si="18"/>
        <v>-15.8</v>
      </c>
    </row>
    <row r="205" spans="1:8" ht="12" customHeight="1" x14ac:dyDescent="0.25">
      <c r="A205" s="60" t="s">
        <v>196</v>
      </c>
      <c r="B205" s="61" t="s">
        <v>305</v>
      </c>
      <c r="C205" s="40" t="s">
        <v>181</v>
      </c>
      <c r="D205" s="41">
        <f>SUM(D206:D210)</f>
        <v>29925.5</v>
      </c>
      <c r="E205" s="42">
        <f>SUM(E206:E210)</f>
        <v>100</v>
      </c>
      <c r="F205" s="41">
        <f>SUM(F206:F210)</f>
        <v>29628.2</v>
      </c>
      <c r="G205" s="42">
        <f>SUM(G206:G210)</f>
        <v>100</v>
      </c>
      <c r="H205" s="43">
        <f t="shared" si="18"/>
        <v>-0.99</v>
      </c>
    </row>
    <row r="206" spans="1:8" ht="12" customHeight="1" x14ac:dyDescent="0.25">
      <c r="A206" s="60"/>
      <c r="B206" s="61"/>
      <c r="C206" s="40" t="s">
        <v>176</v>
      </c>
      <c r="D206" s="44">
        <v>20599</v>
      </c>
      <c r="E206" s="45">
        <f>(D206/D205)*100</f>
        <v>68.83</v>
      </c>
      <c r="F206" s="44">
        <v>20563</v>
      </c>
      <c r="G206" s="45">
        <f>(F206/F205)*100</f>
        <v>69.400000000000006</v>
      </c>
      <c r="H206" s="43">
        <f t="shared" si="18"/>
        <v>-0.17</v>
      </c>
    </row>
    <row r="207" spans="1:8" ht="12" customHeight="1" x14ac:dyDescent="0.25">
      <c r="A207" s="60"/>
      <c r="B207" s="61"/>
      <c r="C207" s="40" t="s">
        <v>177</v>
      </c>
      <c r="D207" s="44">
        <v>8828</v>
      </c>
      <c r="E207" s="45">
        <f>(D207/D205)*100</f>
        <v>29.5</v>
      </c>
      <c r="F207" s="44">
        <v>8643</v>
      </c>
      <c r="G207" s="45">
        <f>(F207/F205)*100</f>
        <v>29.17</v>
      </c>
      <c r="H207" s="43">
        <f t="shared" si="18"/>
        <v>-2.1</v>
      </c>
    </row>
    <row r="208" spans="1:8" ht="12" customHeight="1" x14ac:dyDescent="0.25">
      <c r="A208" s="60"/>
      <c r="B208" s="61"/>
      <c r="C208" s="40" t="s">
        <v>178</v>
      </c>
      <c r="D208" s="44">
        <v>498.5</v>
      </c>
      <c r="E208" s="45">
        <f>(D208/D205)*100</f>
        <v>1.67</v>
      </c>
      <c r="F208" s="44">
        <v>422.2</v>
      </c>
      <c r="G208" s="45">
        <v>1.43</v>
      </c>
      <c r="H208" s="43">
        <f t="shared" si="18"/>
        <v>-15.31</v>
      </c>
    </row>
    <row r="209" spans="1:8" ht="12" customHeight="1" x14ac:dyDescent="0.25">
      <c r="A209" s="60"/>
      <c r="B209" s="61"/>
      <c r="C209" s="40" t="s">
        <v>179</v>
      </c>
      <c r="D209" s="44"/>
      <c r="E209" s="45"/>
      <c r="F209" s="44"/>
      <c r="G209" s="45"/>
      <c r="H209" s="43"/>
    </row>
    <row r="210" spans="1:8" ht="12" customHeight="1" x14ac:dyDescent="0.25">
      <c r="A210" s="60"/>
      <c r="B210" s="61"/>
      <c r="C210" s="40" t="s">
        <v>180</v>
      </c>
      <c r="D210" s="44"/>
      <c r="E210" s="45"/>
      <c r="F210" s="44"/>
      <c r="G210" s="45"/>
      <c r="H210" s="43"/>
    </row>
    <row r="211" spans="1:8" ht="12" customHeight="1" x14ac:dyDescent="0.25">
      <c r="A211" s="60" t="s">
        <v>197</v>
      </c>
      <c r="B211" s="61" t="s">
        <v>301</v>
      </c>
      <c r="C211" s="40" t="s">
        <v>181</v>
      </c>
      <c r="D211" s="41">
        <f>SUM(D212:D216)</f>
        <v>371373</v>
      </c>
      <c r="E211" s="42">
        <f>SUM(E212:E216)</f>
        <v>100</v>
      </c>
      <c r="F211" s="41">
        <f>SUM(F212:F216)</f>
        <v>361219</v>
      </c>
      <c r="G211" s="42">
        <f>SUM(G212:G216)</f>
        <v>100</v>
      </c>
      <c r="H211" s="43">
        <f t="shared" ref="H211:H213" si="20">F211/D211*100-100</f>
        <v>-2.73</v>
      </c>
    </row>
    <row r="212" spans="1:8" ht="12" customHeight="1" x14ac:dyDescent="0.25">
      <c r="A212" s="60"/>
      <c r="B212" s="61"/>
      <c r="C212" s="40" t="s">
        <v>176</v>
      </c>
      <c r="D212" s="44"/>
      <c r="E212" s="45"/>
      <c r="F212" s="44"/>
      <c r="G212" s="45"/>
      <c r="H212" s="43"/>
    </row>
    <row r="213" spans="1:8" ht="12" customHeight="1" x14ac:dyDescent="0.25">
      <c r="A213" s="60"/>
      <c r="B213" s="61"/>
      <c r="C213" s="40" t="s">
        <v>177</v>
      </c>
      <c r="D213" s="44">
        <v>371373</v>
      </c>
      <c r="E213" s="45">
        <f>(D213/D211)*100</f>
        <v>100</v>
      </c>
      <c r="F213" s="44">
        <v>361219</v>
      </c>
      <c r="G213" s="45">
        <f>(F213/F211)*100</f>
        <v>100</v>
      </c>
      <c r="H213" s="43">
        <f t="shared" si="20"/>
        <v>-2.73</v>
      </c>
    </row>
    <row r="214" spans="1:8" ht="12" customHeight="1" x14ac:dyDescent="0.25">
      <c r="A214" s="60"/>
      <c r="B214" s="61"/>
      <c r="C214" s="40" t="s">
        <v>178</v>
      </c>
      <c r="D214" s="44"/>
      <c r="E214" s="45"/>
      <c r="F214" s="44"/>
      <c r="G214" s="45"/>
      <c r="H214" s="43"/>
    </row>
    <row r="215" spans="1:8" ht="12" customHeight="1" x14ac:dyDescent="0.25">
      <c r="A215" s="60"/>
      <c r="B215" s="61"/>
      <c r="C215" s="40" t="s">
        <v>179</v>
      </c>
      <c r="D215" s="44"/>
      <c r="E215" s="45"/>
      <c r="F215" s="44"/>
      <c r="G215" s="45"/>
      <c r="H215" s="43"/>
    </row>
    <row r="216" spans="1:8" ht="12" customHeight="1" x14ac:dyDescent="0.25">
      <c r="A216" s="60"/>
      <c r="B216" s="61"/>
      <c r="C216" s="40" t="s">
        <v>180</v>
      </c>
      <c r="D216" s="44"/>
      <c r="E216" s="45"/>
      <c r="F216" s="44"/>
      <c r="G216" s="45"/>
      <c r="H216" s="43"/>
    </row>
    <row r="217" spans="1:8" s="29" customFormat="1" ht="12" customHeight="1" x14ac:dyDescent="0.25">
      <c r="A217" s="62" t="s">
        <v>198</v>
      </c>
      <c r="B217" s="63" t="s">
        <v>351</v>
      </c>
      <c r="C217" s="33" t="s">
        <v>181</v>
      </c>
      <c r="D217" s="34">
        <f>SUM(D218:D222)</f>
        <v>1299516</v>
      </c>
      <c r="E217" s="35">
        <f>SUM(E218:E222)</f>
        <v>100</v>
      </c>
      <c r="F217" s="34">
        <f>SUM(F218:F222)</f>
        <v>1297200</v>
      </c>
      <c r="G217" s="35">
        <f>SUM(G218:G222)</f>
        <v>100</v>
      </c>
      <c r="H217" s="36">
        <f t="shared" ref="H217:H256" si="21">F217/D217*100-100</f>
        <v>-0.18</v>
      </c>
    </row>
    <row r="218" spans="1:8" s="29" customFormat="1" ht="12" customHeight="1" x14ac:dyDescent="0.25">
      <c r="A218" s="62"/>
      <c r="B218" s="63"/>
      <c r="C218" s="33" t="s">
        <v>176</v>
      </c>
      <c r="D218" s="38">
        <f>D224+D230+D236+D242+D248+D254</f>
        <v>52346</v>
      </c>
      <c r="E218" s="37">
        <f>(D218/D217)*100</f>
        <v>4.03</v>
      </c>
      <c r="F218" s="38">
        <f>F224+F230+F236+F242+F248+F254</f>
        <v>52346</v>
      </c>
      <c r="G218" s="37">
        <f>(F218/F217)*100</f>
        <v>4.04</v>
      </c>
      <c r="H218" s="39">
        <f t="shared" si="21"/>
        <v>0</v>
      </c>
    </row>
    <row r="219" spans="1:8" s="29" customFormat="1" ht="12" customHeight="1" x14ac:dyDescent="0.25">
      <c r="A219" s="62"/>
      <c r="B219" s="63"/>
      <c r="C219" s="33" t="s">
        <v>177</v>
      </c>
      <c r="D219" s="38">
        <f t="shared" ref="D219:F222" si="22">D225+D231+D237+D243+D249+D255</f>
        <v>1097175</v>
      </c>
      <c r="E219" s="37">
        <f>(D219/D217)*100</f>
        <v>84.43</v>
      </c>
      <c r="F219" s="38">
        <f t="shared" si="22"/>
        <v>1089208</v>
      </c>
      <c r="G219" s="37">
        <f>(F219/F217)*100</f>
        <v>83.97</v>
      </c>
      <c r="H219" s="36">
        <f t="shared" si="21"/>
        <v>-0.73</v>
      </c>
    </row>
    <row r="220" spans="1:8" s="29" customFormat="1" ht="12" customHeight="1" x14ac:dyDescent="0.25">
      <c r="A220" s="62"/>
      <c r="B220" s="63"/>
      <c r="C220" s="33" t="s">
        <v>178</v>
      </c>
      <c r="D220" s="38">
        <f t="shared" si="22"/>
        <v>22961</v>
      </c>
      <c r="E220" s="37">
        <f>(D220/D217)*100</f>
        <v>1.77</v>
      </c>
      <c r="F220" s="38">
        <f t="shared" si="22"/>
        <v>18604.900000000001</v>
      </c>
      <c r="G220" s="37">
        <f>(F220/F217)*100</f>
        <v>1.43</v>
      </c>
      <c r="H220" s="36">
        <f t="shared" si="21"/>
        <v>-18.97</v>
      </c>
    </row>
    <row r="221" spans="1:8" s="29" customFormat="1" ht="12" customHeight="1" x14ac:dyDescent="0.25">
      <c r="A221" s="62"/>
      <c r="B221" s="63"/>
      <c r="C221" s="33" t="s">
        <v>179</v>
      </c>
      <c r="D221" s="38"/>
      <c r="E221" s="37"/>
      <c r="F221" s="38"/>
      <c r="G221" s="37"/>
      <c r="H221" s="36"/>
    </row>
    <row r="222" spans="1:8" s="29" customFormat="1" ht="12" customHeight="1" x14ac:dyDescent="0.25">
      <c r="A222" s="62"/>
      <c r="B222" s="63"/>
      <c r="C222" s="33" t="s">
        <v>180</v>
      </c>
      <c r="D222" s="38">
        <f t="shared" si="22"/>
        <v>127034</v>
      </c>
      <c r="E222" s="37">
        <v>9.77</v>
      </c>
      <c r="F222" s="38">
        <f t="shared" si="22"/>
        <v>137041.1</v>
      </c>
      <c r="G222" s="37">
        <f>(F222/F217)*100</f>
        <v>10.56</v>
      </c>
      <c r="H222" s="36">
        <f t="shared" si="21"/>
        <v>7.88</v>
      </c>
    </row>
    <row r="223" spans="1:8" ht="12" customHeight="1" x14ac:dyDescent="0.25">
      <c r="A223" s="60" t="s">
        <v>199</v>
      </c>
      <c r="B223" s="61" t="s">
        <v>306</v>
      </c>
      <c r="C223" s="40" t="s">
        <v>181</v>
      </c>
      <c r="D223" s="41">
        <f>SUM(D224:D228)</f>
        <v>185300</v>
      </c>
      <c r="E223" s="42">
        <f>SUM(E224:E228)</f>
        <v>100</v>
      </c>
      <c r="F223" s="41">
        <f>SUM(F224:F228)</f>
        <v>180438.7</v>
      </c>
      <c r="G223" s="42">
        <f>SUM(G224:G228)</f>
        <v>100</v>
      </c>
      <c r="H223" s="43">
        <f t="shared" si="21"/>
        <v>-2.62</v>
      </c>
    </row>
    <row r="224" spans="1:8" ht="12" customHeight="1" x14ac:dyDescent="0.25">
      <c r="A224" s="60"/>
      <c r="B224" s="61"/>
      <c r="C224" s="40" t="s">
        <v>176</v>
      </c>
      <c r="D224" s="44">
        <v>651</v>
      </c>
      <c r="E224" s="45">
        <f>(D224/D223)*100</f>
        <v>0.35</v>
      </c>
      <c r="F224" s="44">
        <v>651</v>
      </c>
      <c r="G224" s="45">
        <f>(F224/F223)*100</f>
        <v>0.36</v>
      </c>
      <c r="H224" s="46">
        <f t="shared" si="21"/>
        <v>0</v>
      </c>
    </row>
    <row r="225" spans="1:8" ht="12" customHeight="1" x14ac:dyDescent="0.25">
      <c r="A225" s="60"/>
      <c r="B225" s="61"/>
      <c r="C225" s="40" t="s">
        <v>177</v>
      </c>
      <c r="D225" s="44">
        <v>172450</v>
      </c>
      <c r="E225" s="45">
        <f>(D225/D223)*100</f>
        <v>93.07</v>
      </c>
      <c r="F225" s="44">
        <v>171677</v>
      </c>
      <c r="G225" s="45">
        <f>(F225/F223)*100</f>
        <v>95.14</v>
      </c>
      <c r="H225" s="43">
        <f t="shared" si="21"/>
        <v>-0.45</v>
      </c>
    </row>
    <row r="226" spans="1:8" ht="12" customHeight="1" x14ac:dyDescent="0.25">
      <c r="A226" s="60"/>
      <c r="B226" s="61"/>
      <c r="C226" s="40" t="s">
        <v>178</v>
      </c>
      <c r="D226" s="44">
        <v>7831</v>
      </c>
      <c r="E226" s="45">
        <f>(D226/D223)*100</f>
        <v>4.2300000000000004</v>
      </c>
      <c r="F226" s="44">
        <v>3552.5</v>
      </c>
      <c r="G226" s="45">
        <f>(F226/F223)*100</f>
        <v>1.97</v>
      </c>
      <c r="H226" s="43">
        <f t="shared" si="21"/>
        <v>-54.64</v>
      </c>
    </row>
    <row r="227" spans="1:8" ht="12" customHeight="1" x14ac:dyDescent="0.25">
      <c r="A227" s="60"/>
      <c r="B227" s="61"/>
      <c r="C227" s="40" t="s">
        <v>179</v>
      </c>
      <c r="D227" s="44"/>
      <c r="E227" s="45"/>
      <c r="F227" s="44"/>
      <c r="G227" s="45"/>
      <c r="H227" s="43"/>
    </row>
    <row r="228" spans="1:8" ht="12" customHeight="1" x14ac:dyDescent="0.25">
      <c r="A228" s="60"/>
      <c r="B228" s="61"/>
      <c r="C228" s="40" t="s">
        <v>180</v>
      </c>
      <c r="D228" s="44">
        <v>4368</v>
      </c>
      <c r="E228" s="45">
        <v>2.35</v>
      </c>
      <c r="F228" s="44">
        <v>4558.2</v>
      </c>
      <c r="G228" s="45">
        <f>(F228/F223)*100</f>
        <v>2.5299999999999998</v>
      </c>
      <c r="H228" s="43">
        <f t="shared" si="21"/>
        <v>4.3499999999999996</v>
      </c>
    </row>
    <row r="229" spans="1:8" ht="12" customHeight="1" x14ac:dyDescent="0.25">
      <c r="A229" s="60" t="s">
        <v>200</v>
      </c>
      <c r="B229" s="61" t="s">
        <v>307</v>
      </c>
      <c r="C229" s="40" t="s">
        <v>181</v>
      </c>
      <c r="D229" s="41">
        <f>SUM(D230:D234)</f>
        <v>199410</v>
      </c>
      <c r="E229" s="42">
        <f>SUM(E230:E234)</f>
        <v>100</v>
      </c>
      <c r="F229" s="41">
        <f>SUM(F230:F234)</f>
        <v>196169.60000000001</v>
      </c>
      <c r="G229" s="42">
        <f>SUM(G230:G234)</f>
        <v>100</v>
      </c>
      <c r="H229" s="43">
        <f t="shared" si="21"/>
        <v>-1.62</v>
      </c>
    </row>
    <row r="230" spans="1:8" ht="12" customHeight="1" x14ac:dyDescent="0.25">
      <c r="A230" s="60"/>
      <c r="B230" s="61"/>
      <c r="C230" s="40" t="s">
        <v>176</v>
      </c>
      <c r="D230" s="44"/>
      <c r="E230" s="45"/>
      <c r="F230" s="44"/>
      <c r="G230" s="45"/>
      <c r="H230" s="43"/>
    </row>
    <row r="231" spans="1:8" ht="12" customHeight="1" x14ac:dyDescent="0.25">
      <c r="A231" s="60"/>
      <c r="B231" s="61"/>
      <c r="C231" s="40" t="s">
        <v>177</v>
      </c>
      <c r="D231" s="44">
        <v>178324</v>
      </c>
      <c r="E231" s="45">
        <f>(D231/D229)*100</f>
        <v>89.43</v>
      </c>
      <c r="F231" s="44">
        <v>174088</v>
      </c>
      <c r="G231" s="45">
        <f>(F231/F229)*100</f>
        <v>88.74</v>
      </c>
      <c r="H231" s="43">
        <f t="shared" si="21"/>
        <v>-2.38</v>
      </c>
    </row>
    <row r="232" spans="1:8" ht="12" customHeight="1" x14ac:dyDescent="0.25">
      <c r="A232" s="60"/>
      <c r="B232" s="61"/>
      <c r="C232" s="40" t="s">
        <v>178</v>
      </c>
      <c r="D232" s="44"/>
      <c r="E232" s="45"/>
      <c r="F232" s="44"/>
      <c r="G232" s="45"/>
      <c r="H232" s="43"/>
    </row>
    <row r="233" spans="1:8" ht="12" customHeight="1" x14ac:dyDescent="0.25">
      <c r="A233" s="60"/>
      <c r="B233" s="61"/>
      <c r="C233" s="40" t="s">
        <v>179</v>
      </c>
      <c r="D233" s="44"/>
      <c r="E233" s="45"/>
      <c r="F233" s="44"/>
      <c r="G233" s="45"/>
      <c r="H233" s="43"/>
    </row>
    <row r="234" spans="1:8" ht="12" customHeight="1" x14ac:dyDescent="0.25">
      <c r="A234" s="60"/>
      <c r="B234" s="61"/>
      <c r="C234" s="40" t="s">
        <v>180</v>
      </c>
      <c r="D234" s="44">
        <v>21086</v>
      </c>
      <c r="E234" s="45">
        <f>(D234/D229)*100</f>
        <v>10.57</v>
      </c>
      <c r="F234" s="44">
        <v>22081.599999999999</v>
      </c>
      <c r="G234" s="45">
        <f>(F234/F229)*100</f>
        <v>11.26</v>
      </c>
      <c r="H234" s="43">
        <f t="shared" si="21"/>
        <v>4.72</v>
      </c>
    </row>
    <row r="235" spans="1:8" ht="12" customHeight="1" x14ac:dyDescent="0.25">
      <c r="A235" s="60" t="s">
        <v>201</v>
      </c>
      <c r="B235" s="61" t="s">
        <v>308</v>
      </c>
      <c r="C235" s="40" t="s">
        <v>181</v>
      </c>
      <c r="D235" s="41">
        <f>SUM(D236:D240)</f>
        <v>306881</v>
      </c>
      <c r="E235" s="42">
        <f>SUM(E236:E240)</f>
        <v>100</v>
      </c>
      <c r="F235" s="41">
        <f>SUM(F236:F240)</f>
        <v>305670.59999999998</v>
      </c>
      <c r="G235" s="42">
        <f>SUM(G236:G240)</f>
        <v>100</v>
      </c>
      <c r="H235" s="43">
        <f t="shared" si="21"/>
        <v>-0.39</v>
      </c>
    </row>
    <row r="236" spans="1:8" ht="12" customHeight="1" x14ac:dyDescent="0.25">
      <c r="A236" s="60"/>
      <c r="B236" s="61"/>
      <c r="C236" s="40" t="s">
        <v>176</v>
      </c>
      <c r="D236" s="44">
        <v>30846</v>
      </c>
      <c r="E236" s="45">
        <f>(D236/D235)*100</f>
        <v>10.050000000000001</v>
      </c>
      <c r="F236" s="44">
        <v>30846</v>
      </c>
      <c r="G236" s="45">
        <f>(F236/F235)*100</f>
        <v>10.09</v>
      </c>
      <c r="H236" s="46">
        <f t="shared" si="21"/>
        <v>0</v>
      </c>
    </row>
    <row r="237" spans="1:8" ht="12" customHeight="1" x14ac:dyDescent="0.25">
      <c r="A237" s="60"/>
      <c r="B237" s="61"/>
      <c r="C237" s="40" t="s">
        <v>177</v>
      </c>
      <c r="D237" s="44">
        <v>257189</v>
      </c>
      <c r="E237" s="45">
        <f>(D237/D235)*100</f>
        <v>83.81</v>
      </c>
      <c r="F237" s="44">
        <v>255476</v>
      </c>
      <c r="G237" s="45">
        <f>(F237/F235)*100</f>
        <v>83.58</v>
      </c>
      <c r="H237" s="43">
        <f t="shared" si="21"/>
        <v>-0.67</v>
      </c>
    </row>
    <row r="238" spans="1:8" ht="12" customHeight="1" x14ac:dyDescent="0.25">
      <c r="A238" s="60"/>
      <c r="B238" s="61"/>
      <c r="C238" s="40" t="s">
        <v>178</v>
      </c>
      <c r="D238" s="44">
        <v>14381</v>
      </c>
      <c r="E238" s="45">
        <f>(D238/D235)*100</f>
        <v>4.6900000000000004</v>
      </c>
      <c r="F238" s="44">
        <v>14305</v>
      </c>
      <c r="G238" s="45">
        <f>(F238/F235)*100</f>
        <v>4.68</v>
      </c>
      <c r="H238" s="43">
        <f t="shared" si="21"/>
        <v>-0.53</v>
      </c>
    </row>
    <row r="239" spans="1:8" ht="12" customHeight="1" x14ac:dyDescent="0.25">
      <c r="A239" s="60"/>
      <c r="B239" s="61"/>
      <c r="C239" s="40" t="s">
        <v>179</v>
      </c>
      <c r="D239" s="44"/>
      <c r="E239" s="45"/>
      <c r="F239" s="44"/>
      <c r="G239" s="45"/>
      <c r="H239" s="43"/>
    </row>
    <row r="240" spans="1:8" ht="12" customHeight="1" x14ac:dyDescent="0.25">
      <c r="A240" s="60"/>
      <c r="B240" s="61"/>
      <c r="C240" s="40" t="s">
        <v>180</v>
      </c>
      <c r="D240" s="44">
        <v>4465</v>
      </c>
      <c r="E240" s="45">
        <f>(D240/D235)*100</f>
        <v>1.45</v>
      </c>
      <c r="F240" s="44">
        <v>5043.6000000000004</v>
      </c>
      <c r="G240" s="45">
        <f>(F240/F235)*100</f>
        <v>1.65</v>
      </c>
      <c r="H240" s="43">
        <f t="shared" si="21"/>
        <v>12.96</v>
      </c>
    </row>
    <row r="241" spans="1:8" ht="12" customHeight="1" x14ac:dyDescent="0.25">
      <c r="A241" s="60" t="s">
        <v>202</v>
      </c>
      <c r="B241" s="61" t="s">
        <v>309</v>
      </c>
      <c r="C241" s="40" t="s">
        <v>181</v>
      </c>
      <c r="D241" s="41">
        <f>SUM(D242:D246)</f>
        <v>3091</v>
      </c>
      <c r="E241" s="42">
        <f>SUM(E242:E246)</f>
        <v>100</v>
      </c>
      <c r="F241" s="41">
        <f>SUM(F242:F246)</f>
        <v>3061</v>
      </c>
      <c r="G241" s="42">
        <f>SUM(G242:G246)</f>
        <v>100</v>
      </c>
      <c r="H241" s="43">
        <f t="shared" si="21"/>
        <v>-0.97</v>
      </c>
    </row>
    <row r="242" spans="1:8" ht="12" customHeight="1" x14ac:dyDescent="0.25">
      <c r="A242" s="60"/>
      <c r="B242" s="61"/>
      <c r="C242" s="40" t="s">
        <v>176</v>
      </c>
      <c r="D242" s="44">
        <v>638</v>
      </c>
      <c r="E242" s="45">
        <f>(D242/D241)*100</f>
        <v>20.64</v>
      </c>
      <c r="F242" s="44">
        <v>638</v>
      </c>
      <c r="G242" s="45">
        <f>(F242/F241)*100</f>
        <v>20.84</v>
      </c>
      <c r="H242" s="46">
        <f t="shared" si="21"/>
        <v>0</v>
      </c>
    </row>
    <row r="243" spans="1:8" ht="12" customHeight="1" x14ac:dyDescent="0.25">
      <c r="A243" s="60"/>
      <c r="B243" s="61"/>
      <c r="C243" s="40" t="s">
        <v>177</v>
      </c>
      <c r="D243" s="44">
        <v>2383</v>
      </c>
      <c r="E243" s="45">
        <f>(D243/D241)*100</f>
        <v>77.09</v>
      </c>
      <c r="F243" s="44">
        <v>2353</v>
      </c>
      <c r="G243" s="45">
        <f>(F243/F241)*100</f>
        <v>76.87</v>
      </c>
      <c r="H243" s="43">
        <f t="shared" si="21"/>
        <v>-1.26</v>
      </c>
    </row>
    <row r="244" spans="1:8" ht="12" customHeight="1" x14ac:dyDescent="0.25">
      <c r="A244" s="60"/>
      <c r="B244" s="61"/>
      <c r="C244" s="40" t="s">
        <v>178</v>
      </c>
      <c r="D244" s="44"/>
      <c r="E244" s="45"/>
      <c r="F244" s="44"/>
      <c r="G244" s="45"/>
      <c r="H244" s="43"/>
    </row>
    <row r="245" spans="1:8" ht="12" customHeight="1" x14ac:dyDescent="0.25">
      <c r="A245" s="60"/>
      <c r="B245" s="61"/>
      <c r="C245" s="40" t="s">
        <v>179</v>
      </c>
      <c r="D245" s="44"/>
      <c r="E245" s="45"/>
      <c r="F245" s="44"/>
      <c r="G245" s="45"/>
      <c r="H245" s="43"/>
    </row>
    <row r="246" spans="1:8" ht="12" customHeight="1" x14ac:dyDescent="0.25">
      <c r="A246" s="60"/>
      <c r="B246" s="61"/>
      <c r="C246" s="40" t="s">
        <v>180</v>
      </c>
      <c r="D246" s="44">
        <v>70</v>
      </c>
      <c r="E246" s="45">
        <v>2.27</v>
      </c>
      <c r="F246" s="44">
        <v>70</v>
      </c>
      <c r="G246" s="45">
        <f>(F246/F241)*100</f>
        <v>2.29</v>
      </c>
      <c r="H246" s="46">
        <f t="shared" si="21"/>
        <v>0</v>
      </c>
    </row>
    <row r="247" spans="1:8" ht="12" customHeight="1" x14ac:dyDescent="0.25">
      <c r="A247" s="60" t="s">
        <v>203</v>
      </c>
      <c r="B247" s="61" t="s">
        <v>310</v>
      </c>
      <c r="C247" s="40" t="s">
        <v>181</v>
      </c>
      <c r="D247" s="41">
        <f>SUM(D248:D252)</f>
        <v>434240</v>
      </c>
      <c r="E247" s="42">
        <f>SUM(E248:E252)</f>
        <v>100</v>
      </c>
      <c r="F247" s="41">
        <f>SUM(F248:F252)</f>
        <v>441724.3</v>
      </c>
      <c r="G247" s="42">
        <f>SUM(G248:G252)</f>
        <v>100</v>
      </c>
      <c r="H247" s="43">
        <f t="shared" si="21"/>
        <v>1.72</v>
      </c>
    </row>
    <row r="248" spans="1:8" ht="12" customHeight="1" x14ac:dyDescent="0.25">
      <c r="A248" s="60"/>
      <c r="B248" s="61"/>
      <c r="C248" s="40" t="s">
        <v>176</v>
      </c>
      <c r="D248" s="44">
        <v>17761</v>
      </c>
      <c r="E248" s="45">
        <f>(D248/D247)*100</f>
        <v>4.09</v>
      </c>
      <c r="F248" s="44">
        <v>17761</v>
      </c>
      <c r="G248" s="45">
        <f>(F248/F247)*100</f>
        <v>4.0199999999999996</v>
      </c>
      <c r="H248" s="46">
        <f t="shared" si="21"/>
        <v>0</v>
      </c>
    </row>
    <row r="249" spans="1:8" ht="12" customHeight="1" x14ac:dyDescent="0.25">
      <c r="A249" s="60"/>
      <c r="B249" s="61"/>
      <c r="C249" s="40" t="s">
        <v>177</v>
      </c>
      <c r="D249" s="44">
        <v>318850</v>
      </c>
      <c r="E249" s="45">
        <f>(D249/D247)*100</f>
        <v>73.430000000000007</v>
      </c>
      <c r="F249" s="44">
        <v>318092</v>
      </c>
      <c r="G249" s="45">
        <f>(F249/F247)*100</f>
        <v>72.010000000000005</v>
      </c>
      <c r="H249" s="43">
        <f t="shared" si="21"/>
        <v>-0.24</v>
      </c>
    </row>
    <row r="250" spans="1:8" ht="12" customHeight="1" x14ac:dyDescent="0.25">
      <c r="A250" s="60"/>
      <c r="B250" s="61"/>
      <c r="C250" s="40" t="s">
        <v>178</v>
      </c>
      <c r="D250" s="44">
        <v>584</v>
      </c>
      <c r="E250" s="45">
        <f>(D250/D247)*100</f>
        <v>0.13</v>
      </c>
      <c r="F250" s="44">
        <v>583.6</v>
      </c>
      <c r="G250" s="45">
        <f>(F250/F247)*100</f>
        <v>0.13</v>
      </c>
      <c r="H250" s="43">
        <f t="shared" si="21"/>
        <v>-7.0000000000000007E-2</v>
      </c>
    </row>
    <row r="251" spans="1:8" ht="12" customHeight="1" x14ac:dyDescent="0.25">
      <c r="A251" s="60"/>
      <c r="B251" s="61"/>
      <c r="C251" s="40" t="s">
        <v>179</v>
      </c>
      <c r="D251" s="44"/>
      <c r="E251" s="45"/>
      <c r="F251" s="44"/>
      <c r="G251" s="45"/>
      <c r="H251" s="43"/>
    </row>
    <row r="252" spans="1:8" ht="12" customHeight="1" x14ac:dyDescent="0.25">
      <c r="A252" s="60"/>
      <c r="B252" s="61"/>
      <c r="C252" s="40" t="s">
        <v>180</v>
      </c>
      <c r="D252" s="44">
        <v>97045</v>
      </c>
      <c r="E252" s="45">
        <f>(D252/D247)*100</f>
        <v>22.35</v>
      </c>
      <c r="F252" s="44">
        <v>105287.7</v>
      </c>
      <c r="G252" s="45">
        <f>(F252/F247)*100</f>
        <v>23.84</v>
      </c>
      <c r="H252" s="43">
        <f t="shared" si="21"/>
        <v>8.49</v>
      </c>
    </row>
    <row r="253" spans="1:8" ht="12" customHeight="1" x14ac:dyDescent="0.25">
      <c r="A253" s="60" t="s">
        <v>204</v>
      </c>
      <c r="B253" s="61" t="s">
        <v>311</v>
      </c>
      <c r="C253" s="40" t="s">
        <v>181</v>
      </c>
      <c r="D253" s="41">
        <f>SUM(D254:D258)</f>
        <v>170594</v>
      </c>
      <c r="E253" s="42">
        <f>SUM(E254:E258)</f>
        <v>100</v>
      </c>
      <c r="F253" s="41">
        <f>SUM(F254:F258)</f>
        <v>170135.8</v>
      </c>
      <c r="G253" s="42">
        <f>SUM(G254:G258)</f>
        <v>100</v>
      </c>
      <c r="H253" s="43">
        <f t="shared" si="21"/>
        <v>-0.27</v>
      </c>
    </row>
    <row r="254" spans="1:8" ht="12" customHeight="1" x14ac:dyDescent="0.25">
      <c r="A254" s="60"/>
      <c r="B254" s="61"/>
      <c r="C254" s="40" t="s">
        <v>176</v>
      </c>
      <c r="D254" s="44">
        <v>2450</v>
      </c>
      <c r="E254" s="45">
        <f>(D254/D253)*100</f>
        <v>1.44</v>
      </c>
      <c r="F254" s="44">
        <v>2450</v>
      </c>
      <c r="G254" s="45">
        <f>(F254/F253)*100</f>
        <v>1.44</v>
      </c>
      <c r="H254" s="46">
        <f t="shared" si="21"/>
        <v>0</v>
      </c>
    </row>
    <row r="255" spans="1:8" ht="12" customHeight="1" x14ac:dyDescent="0.25">
      <c r="A255" s="60"/>
      <c r="B255" s="61"/>
      <c r="C255" s="40" t="s">
        <v>177</v>
      </c>
      <c r="D255" s="44">
        <v>167979</v>
      </c>
      <c r="E255" s="45">
        <f>(D255/D253)*100</f>
        <v>98.47</v>
      </c>
      <c r="F255" s="44">
        <v>167522</v>
      </c>
      <c r="G255" s="45">
        <f>(F255/F253)*100</f>
        <v>98.46</v>
      </c>
      <c r="H255" s="43">
        <f t="shared" si="21"/>
        <v>-0.27</v>
      </c>
    </row>
    <row r="256" spans="1:8" ht="12" customHeight="1" x14ac:dyDescent="0.25">
      <c r="A256" s="60"/>
      <c r="B256" s="61"/>
      <c r="C256" s="40" t="s">
        <v>178</v>
      </c>
      <c r="D256" s="44">
        <v>165</v>
      </c>
      <c r="E256" s="45">
        <v>0.09</v>
      </c>
      <c r="F256" s="44">
        <v>163.80000000000001</v>
      </c>
      <c r="G256" s="45">
        <f>(F256/F253)*100</f>
        <v>0.1</v>
      </c>
      <c r="H256" s="43">
        <f t="shared" si="21"/>
        <v>-0.73</v>
      </c>
    </row>
    <row r="257" spans="1:8" ht="12" customHeight="1" x14ac:dyDescent="0.25">
      <c r="A257" s="60"/>
      <c r="B257" s="61"/>
      <c r="C257" s="40" t="s">
        <v>179</v>
      </c>
      <c r="D257" s="44"/>
      <c r="E257" s="45"/>
      <c r="F257" s="44"/>
      <c r="G257" s="45"/>
      <c r="H257" s="43"/>
    </row>
    <row r="258" spans="1:8" ht="12" customHeight="1" x14ac:dyDescent="0.25">
      <c r="A258" s="60"/>
      <c r="B258" s="61"/>
      <c r="C258" s="40" t="s">
        <v>180</v>
      </c>
      <c r="D258" s="44"/>
      <c r="E258" s="45"/>
      <c r="F258" s="44"/>
      <c r="G258" s="45"/>
      <c r="H258" s="43"/>
    </row>
    <row r="259" spans="1:8" s="29" customFormat="1" ht="12" customHeight="1" x14ac:dyDescent="0.25">
      <c r="A259" s="62" t="s">
        <v>205</v>
      </c>
      <c r="B259" s="63" t="s">
        <v>393</v>
      </c>
      <c r="C259" s="33" t="s">
        <v>181</v>
      </c>
      <c r="D259" s="34">
        <f>SUM(D260:D264)</f>
        <v>404466</v>
      </c>
      <c r="E259" s="35">
        <f>SUM(E260:E264)</f>
        <v>100</v>
      </c>
      <c r="F259" s="34">
        <f>SUM(F260:F264)</f>
        <v>343928</v>
      </c>
      <c r="G259" s="35">
        <f>SUM(G260:G264)</f>
        <v>100</v>
      </c>
      <c r="H259" s="36">
        <f t="shared" ref="H259:H279" si="23">F259/D259*100-100</f>
        <v>-14.97</v>
      </c>
    </row>
    <row r="260" spans="1:8" s="29" customFormat="1" ht="12" customHeight="1" x14ac:dyDescent="0.25">
      <c r="A260" s="62"/>
      <c r="B260" s="63"/>
      <c r="C260" s="33" t="s">
        <v>176</v>
      </c>
      <c r="D260" s="38">
        <f>D266+D272+D278</f>
        <v>22103</v>
      </c>
      <c r="E260" s="37">
        <f>(D260/D259)*100</f>
        <v>5.46</v>
      </c>
      <c r="F260" s="38">
        <f>F266+F272+F278</f>
        <v>22103</v>
      </c>
      <c r="G260" s="37">
        <f>(F260/F259)*100</f>
        <v>6.43</v>
      </c>
      <c r="H260" s="39">
        <f t="shared" si="23"/>
        <v>0</v>
      </c>
    </row>
    <row r="261" spans="1:8" s="29" customFormat="1" ht="12" customHeight="1" x14ac:dyDescent="0.25">
      <c r="A261" s="62"/>
      <c r="B261" s="63"/>
      <c r="C261" s="33" t="s">
        <v>177</v>
      </c>
      <c r="D261" s="38">
        <f t="shared" ref="D261:F264" si="24">D267+D273+D279</f>
        <v>296866</v>
      </c>
      <c r="E261" s="37">
        <f>(D261/D259)*100</f>
        <v>73.400000000000006</v>
      </c>
      <c r="F261" s="38">
        <f t="shared" si="24"/>
        <v>286121</v>
      </c>
      <c r="G261" s="37">
        <f>(F261/F259)*100</f>
        <v>83.19</v>
      </c>
      <c r="H261" s="36">
        <f t="shared" si="23"/>
        <v>-3.62</v>
      </c>
    </row>
    <row r="262" spans="1:8" s="29" customFormat="1" ht="12" customHeight="1" x14ac:dyDescent="0.25">
      <c r="A262" s="62"/>
      <c r="B262" s="63"/>
      <c r="C262" s="33" t="s">
        <v>178</v>
      </c>
      <c r="D262" s="38">
        <f t="shared" si="24"/>
        <v>2013</v>
      </c>
      <c r="E262" s="37">
        <f>(D262/D259)*100</f>
        <v>0.5</v>
      </c>
      <c r="F262" s="38">
        <f t="shared" si="24"/>
        <v>400</v>
      </c>
      <c r="G262" s="37">
        <f>(F262/F259)*100</f>
        <v>0.12</v>
      </c>
      <c r="H262" s="36">
        <f t="shared" si="23"/>
        <v>-80.13</v>
      </c>
    </row>
    <row r="263" spans="1:8" s="29" customFormat="1" ht="12" customHeight="1" x14ac:dyDescent="0.25">
      <c r="A263" s="62"/>
      <c r="B263" s="63"/>
      <c r="C263" s="33" t="s">
        <v>179</v>
      </c>
      <c r="D263" s="38">
        <f t="shared" si="24"/>
        <v>25000</v>
      </c>
      <c r="E263" s="37">
        <f>(D263/D259)*100</f>
        <v>6.18</v>
      </c>
      <c r="F263" s="38">
        <f t="shared" si="24"/>
        <v>0</v>
      </c>
      <c r="G263" s="37">
        <f>(F263/F259)*100</f>
        <v>0</v>
      </c>
      <c r="H263" s="36">
        <f t="shared" si="23"/>
        <v>-100</v>
      </c>
    </row>
    <row r="264" spans="1:8" s="29" customFormat="1" ht="12" customHeight="1" x14ac:dyDescent="0.25">
      <c r="A264" s="62"/>
      <c r="B264" s="63"/>
      <c r="C264" s="33" t="s">
        <v>180</v>
      </c>
      <c r="D264" s="38">
        <f t="shared" si="24"/>
        <v>58484</v>
      </c>
      <c r="E264" s="37">
        <f>(D264/D259)*100</f>
        <v>14.46</v>
      </c>
      <c r="F264" s="38">
        <f t="shared" si="24"/>
        <v>35304</v>
      </c>
      <c r="G264" s="37">
        <f>(F264/F259)*100</f>
        <v>10.26</v>
      </c>
      <c r="H264" s="36">
        <f t="shared" si="23"/>
        <v>-39.630000000000003</v>
      </c>
    </row>
    <row r="265" spans="1:8" ht="12" customHeight="1" x14ac:dyDescent="0.25">
      <c r="A265" s="60" t="s">
        <v>206</v>
      </c>
      <c r="B265" s="61" t="s">
        <v>312</v>
      </c>
      <c r="C265" s="40" t="s">
        <v>181</v>
      </c>
      <c r="D265" s="41">
        <f>SUM(D266:D270)</f>
        <v>122329</v>
      </c>
      <c r="E265" s="42">
        <f>SUM(E266:E270)</f>
        <v>100</v>
      </c>
      <c r="F265" s="41">
        <f>SUM(F266:F270)</f>
        <v>62304</v>
      </c>
      <c r="G265" s="42">
        <f>SUM(G266:G270)</f>
        <v>100</v>
      </c>
      <c r="H265" s="43">
        <f t="shared" si="23"/>
        <v>-49.07</v>
      </c>
    </row>
    <row r="266" spans="1:8" ht="12" customHeight="1" x14ac:dyDescent="0.25">
      <c r="A266" s="60"/>
      <c r="B266" s="61"/>
      <c r="C266" s="40" t="s">
        <v>176</v>
      </c>
      <c r="D266" s="44"/>
      <c r="E266" s="45"/>
      <c r="F266" s="44"/>
      <c r="G266" s="45">
        <f>(F266/F265)*100</f>
        <v>0</v>
      </c>
      <c r="H266" s="43"/>
    </row>
    <row r="267" spans="1:8" ht="12" customHeight="1" x14ac:dyDescent="0.25">
      <c r="A267" s="60"/>
      <c r="B267" s="61"/>
      <c r="C267" s="40" t="s">
        <v>177</v>
      </c>
      <c r="D267" s="44">
        <v>71279</v>
      </c>
      <c r="E267" s="45">
        <f>(D267/D265)*100</f>
        <v>58.27</v>
      </c>
      <c r="F267" s="44">
        <v>61904</v>
      </c>
      <c r="G267" s="45">
        <f>(F267/F265)*100</f>
        <v>99.36</v>
      </c>
      <c r="H267" s="43">
        <f t="shared" si="23"/>
        <v>-13.15</v>
      </c>
    </row>
    <row r="268" spans="1:8" ht="12" customHeight="1" x14ac:dyDescent="0.25">
      <c r="A268" s="60"/>
      <c r="B268" s="61"/>
      <c r="C268" s="40" t="s">
        <v>178</v>
      </c>
      <c r="D268" s="44">
        <v>1050</v>
      </c>
      <c r="E268" s="45">
        <f>(D268/D265)*100</f>
        <v>0.86</v>
      </c>
      <c r="F268" s="44">
        <v>400</v>
      </c>
      <c r="G268" s="45">
        <f>(F268/F265)*100</f>
        <v>0.64</v>
      </c>
      <c r="H268" s="43">
        <f t="shared" si="23"/>
        <v>-61.9</v>
      </c>
    </row>
    <row r="269" spans="1:8" ht="12" customHeight="1" x14ac:dyDescent="0.25">
      <c r="A269" s="60"/>
      <c r="B269" s="61"/>
      <c r="C269" s="40" t="s">
        <v>179</v>
      </c>
      <c r="D269" s="44">
        <v>21000</v>
      </c>
      <c r="E269" s="45">
        <f>(D269/D265)*100</f>
        <v>17.170000000000002</v>
      </c>
      <c r="F269" s="49">
        <v>0</v>
      </c>
      <c r="G269" s="45">
        <f>(F269/F265)*100</f>
        <v>0</v>
      </c>
      <c r="H269" s="43">
        <f t="shared" si="23"/>
        <v>-100</v>
      </c>
    </row>
    <row r="270" spans="1:8" ht="12" customHeight="1" x14ac:dyDescent="0.25">
      <c r="A270" s="60"/>
      <c r="B270" s="61"/>
      <c r="C270" s="40" t="s">
        <v>180</v>
      </c>
      <c r="D270" s="44">
        <v>29000</v>
      </c>
      <c r="E270" s="45">
        <v>23.7</v>
      </c>
      <c r="F270" s="49">
        <v>0</v>
      </c>
      <c r="G270" s="45">
        <f>(F270/F265)*100</f>
        <v>0</v>
      </c>
      <c r="H270" s="43">
        <f t="shared" si="23"/>
        <v>-100</v>
      </c>
    </row>
    <row r="271" spans="1:8" ht="12" customHeight="1" x14ac:dyDescent="0.25">
      <c r="A271" s="60" t="s">
        <v>207</v>
      </c>
      <c r="B271" s="61" t="s">
        <v>313</v>
      </c>
      <c r="C271" s="40" t="s">
        <v>181</v>
      </c>
      <c r="D271" s="41">
        <f>SUM(D272:D276)</f>
        <v>269923</v>
      </c>
      <c r="E271" s="42">
        <f>SUM(E272:E276)</f>
        <v>100</v>
      </c>
      <c r="F271" s="41">
        <f>SUM(F272:F276)</f>
        <v>269596</v>
      </c>
      <c r="G271" s="42">
        <f>SUM(G272:G276)</f>
        <v>100</v>
      </c>
      <c r="H271" s="43">
        <f t="shared" si="23"/>
        <v>-0.12</v>
      </c>
    </row>
    <row r="272" spans="1:8" ht="12" customHeight="1" x14ac:dyDescent="0.25">
      <c r="A272" s="60"/>
      <c r="B272" s="61"/>
      <c r="C272" s="40" t="s">
        <v>176</v>
      </c>
      <c r="D272" s="44">
        <v>22103</v>
      </c>
      <c r="E272" s="45">
        <f>(D272/D271)*100</f>
        <v>8.19</v>
      </c>
      <c r="F272" s="44">
        <v>22103</v>
      </c>
      <c r="G272" s="45">
        <f>(F272/F271)*100</f>
        <v>8.1999999999999993</v>
      </c>
      <c r="H272" s="46">
        <f t="shared" si="23"/>
        <v>0</v>
      </c>
    </row>
    <row r="273" spans="1:8" ht="12" customHeight="1" x14ac:dyDescent="0.25">
      <c r="A273" s="60"/>
      <c r="B273" s="61"/>
      <c r="C273" s="40" t="s">
        <v>177</v>
      </c>
      <c r="D273" s="44">
        <v>213373</v>
      </c>
      <c r="E273" s="45">
        <f>(D273/D271)*100</f>
        <v>79.05</v>
      </c>
      <c r="F273" s="44">
        <v>212189</v>
      </c>
      <c r="G273" s="45">
        <f>(F273/F271)*100</f>
        <v>78.709999999999994</v>
      </c>
      <c r="H273" s="43">
        <f t="shared" si="23"/>
        <v>-0.55000000000000004</v>
      </c>
    </row>
    <row r="274" spans="1:8" ht="12" customHeight="1" x14ac:dyDescent="0.25">
      <c r="A274" s="60"/>
      <c r="B274" s="61"/>
      <c r="C274" s="40" t="s">
        <v>178</v>
      </c>
      <c r="D274" s="44">
        <v>963</v>
      </c>
      <c r="E274" s="45">
        <f>(D274/D271)*100</f>
        <v>0.36</v>
      </c>
      <c r="F274" s="49">
        <v>0</v>
      </c>
      <c r="G274" s="45">
        <f>(F274/F271)*100</f>
        <v>0</v>
      </c>
      <c r="H274" s="43">
        <f t="shared" si="23"/>
        <v>-100</v>
      </c>
    </row>
    <row r="275" spans="1:8" ht="12" customHeight="1" x14ac:dyDescent="0.25">
      <c r="A275" s="60"/>
      <c r="B275" s="61"/>
      <c r="C275" s="40" t="s">
        <v>179</v>
      </c>
      <c r="D275" s="44">
        <v>4000</v>
      </c>
      <c r="E275" s="45">
        <f>(D275/D271)*100</f>
        <v>1.48</v>
      </c>
      <c r="F275" s="49">
        <v>0</v>
      </c>
      <c r="G275" s="45">
        <f>(F275/F271)*100</f>
        <v>0</v>
      </c>
      <c r="H275" s="43">
        <f t="shared" si="23"/>
        <v>-100</v>
      </c>
    </row>
    <row r="276" spans="1:8" ht="12" customHeight="1" x14ac:dyDescent="0.25">
      <c r="A276" s="60"/>
      <c r="B276" s="61"/>
      <c r="C276" s="40" t="s">
        <v>180</v>
      </c>
      <c r="D276" s="44">
        <v>29484</v>
      </c>
      <c r="E276" s="45">
        <f>(D276/D271)*100</f>
        <v>10.92</v>
      </c>
      <c r="F276" s="44">
        <v>35304</v>
      </c>
      <c r="G276" s="45">
        <v>13.09</v>
      </c>
      <c r="H276" s="43">
        <f t="shared" si="23"/>
        <v>19.739999999999998</v>
      </c>
    </row>
    <row r="277" spans="1:8" ht="12" customHeight="1" x14ac:dyDescent="0.25">
      <c r="A277" s="60" t="s">
        <v>208</v>
      </c>
      <c r="B277" s="61" t="s">
        <v>301</v>
      </c>
      <c r="C277" s="40" t="s">
        <v>181</v>
      </c>
      <c r="D277" s="41">
        <f>SUM(D278:D282)</f>
        <v>12214</v>
      </c>
      <c r="E277" s="42">
        <f>SUM(E278:E282)</f>
        <v>100</v>
      </c>
      <c r="F277" s="41">
        <f>SUM(F278:F282)</f>
        <v>12028</v>
      </c>
      <c r="G277" s="42">
        <f>SUM(G278:G282)</f>
        <v>100</v>
      </c>
      <c r="H277" s="43">
        <f t="shared" si="23"/>
        <v>-1.52</v>
      </c>
    </row>
    <row r="278" spans="1:8" ht="12" customHeight="1" x14ac:dyDescent="0.25">
      <c r="A278" s="60"/>
      <c r="B278" s="61"/>
      <c r="C278" s="40" t="s">
        <v>176</v>
      </c>
      <c r="D278" s="44"/>
      <c r="E278" s="45"/>
      <c r="F278" s="44"/>
      <c r="G278" s="45"/>
      <c r="H278" s="43"/>
    </row>
    <row r="279" spans="1:8" ht="12" customHeight="1" x14ac:dyDescent="0.25">
      <c r="A279" s="60"/>
      <c r="B279" s="61"/>
      <c r="C279" s="40" t="s">
        <v>177</v>
      </c>
      <c r="D279" s="44">
        <v>12214</v>
      </c>
      <c r="E279" s="45">
        <f>(D279/D277)*100</f>
        <v>100</v>
      </c>
      <c r="F279" s="44">
        <v>12028</v>
      </c>
      <c r="G279" s="45">
        <f>(F279/F277)*100</f>
        <v>100</v>
      </c>
      <c r="H279" s="43">
        <f t="shared" si="23"/>
        <v>-1.52</v>
      </c>
    </row>
    <row r="280" spans="1:8" ht="12" customHeight="1" x14ac:dyDescent="0.25">
      <c r="A280" s="60"/>
      <c r="B280" s="61"/>
      <c r="C280" s="40" t="s">
        <v>178</v>
      </c>
      <c r="D280" s="44"/>
      <c r="E280" s="45"/>
      <c r="F280" s="44"/>
      <c r="G280" s="45"/>
      <c r="H280" s="43"/>
    </row>
    <row r="281" spans="1:8" ht="12" customHeight="1" x14ac:dyDescent="0.25">
      <c r="A281" s="60"/>
      <c r="B281" s="61"/>
      <c r="C281" s="40" t="s">
        <v>179</v>
      </c>
      <c r="D281" s="44"/>
      <c r="E281" s="45"/>
      <c r="F281" s="44"/>
      <c r="G281" s="45"/>
      <c r="H281" s="43"/>
    </row>
    <row r="282" spans="1:8" ht="12" customHeight="1" x14ac:dyDescent="0.25">
      <c r="A282" s="60"/>
      <c r="B282" s="61"/>
      <c r="C282" s="40" t="s">
        <v>180</v>
      </c>
      <c r="D282" s="44"/>
      <c r="E282" s="45"/>
      <c r="F282" s="44"/>
      <c r="G282" s="45"/>
      <c r="H282" s="43"/>
    </row>
    <row r="283" spans="1:8" s="29" customFormat="1" ht="12" customHeight="1" x14ac:dyDescent="0.25">
      <c r="A283" s="62" t="s">
        <v>209</v>
      </c>
      <c r="B283" s="63" t="s">
        <v>366</v>
      </c>
      <c r="C283" s="33" t="s">
        <v>181</v>
      </c>
      <c r="D283" s="34">
        <f>SUM(D284:D288)</f>
        <v>444740</v>
      </c>
      <c r="E283" s="35">
        <f>SUM(E284:E288)</f>
        <v>100</v>
      </c>
      <c r="F283" s="34">
        <f>SUM(F284:F288)</f>
        <v>450029.34</v>
      </c>
      <c r="G283" s="35">
        <f>SUM(G284:G288)</f>
        <v>100</v>
      </c>
      <c r="H283" s="36">
        <f t="shared" ref="H283:H316" si="25">F283/D283*100-100</f>
        <v>1.19</v>
      </c>
    </row>
    <row r="284" spans="1:8" s="29" customFormat="1" ht="12" customHeight="1" x14ac:dyDescent="0.25">
      <c r="A284" s="62"/>
      <c r="B284" s="63"/>
      <c r="C284" s="33" t="s">
        <v>176</v>
      </c>
      <c r="D284" s="38">
        <f>D290+D296+D302+D308+D314</f>
        <v>1673</v>
      </c>
      <c r="E284" s="37">
        <f>(D284/D283)*100</f>
        <v>0.38</v>
      </c>
      <c r="F284" s="38">
        <f>F290+F296+F302+F308+F314</f>
        <v>1673</v>
      </c>
      <c r="G284" s="37">
        <f>(F284/F283)*100</f>
        <v>0.37</v>
      </c>
      <c r="H284" s="39">
        <f t="shared" si="25"/>
        <v>0</v>
      </c>
    </row>
    <row r="285" spans="1:8" s="29" customFormat="1" ht="12" customHeight="1" x14ac:dyDescent="0.25">
      <c r="A285" s="62"/>
      <c r="B285" s="63"/>
      <c r="C285" s="33" t="s">
        <v>177</v>
      </c>
      <c r="D285" s="38">
        <f t="shared" ref="D285:F288" si="26">D291+D297+D303+D309+D315</f>
        <v>259034</v>
      </c>
      <c r="E285" s="37">
        <f>(D285/D283)*100</f>
        <v>58.24</v>
      </c>
      <c r="F285" s="38">
        <f t="shared" si="26"/>
        <v>258576</v>
      </c>
      <c r="G285" s="37">
        <f>(F285/F283)*100</f>
        <v>57.46</v>
      </c>
      <c r="H285" s="36">
        <f t="shared" si="25"/>
        <v>-0.18</v>
      </c>
    </row>
    <row r="286" spans="1:8" s="29" customFormat="1" ht="12" customHeight="1" x14ac:dyDescent="0.25">
      <c r="A286" s="62"/>
      <c r="B286" s="63"/>
      <c r="C286" s="33" t="s">
        <v>178</v>
      </c>
      <c r="D286" s="38">
        <f t="shared" si="26"/>
        <v>660</v>
      </c>
      <c r="E286" s="37">
        <f>(D286/D283)*100</f>
        <v>0.15</v>
      </c>
      <c r="F286" s="38">
        <f t="shared" si="26"/>
        <v>670.72</v>
      </c>
      <c r="G286" s="37">
        <f>(F286/F283)*100</f>
        <v>0.15</v>
      </c>
      <c r="H286" s="36">
        <f t="shared" si="25"/>
        <v>1.62</v>
      </c>
    </row>
    <row r="287" spans="1:8" s="29" customFormat="1" ht="12" customHeight="1" x14ac:dyDescent="0.25">
      <c r="A287" s="62"/>
      <c r="B287" s="63"/>
      <c r="C287" s="33" t="s">
        <v>179</v>
      </c>
      <c r="D287" s="38"/>
      <c r="E287" s="37"/>
      <c r="F287" s="38"/>
      <c r="G287" s="37"/>
      <c r="H287" s="36"/>
    </row>
    <row r="288" spans="1:8" s="29" customFormat="1" ht="12" customHeight="1" x14ac:dyDescent="0.25">
      <c r="A288" s="62"/>
      <c r="B288" s="63"/>
      <c r="C288" s="33" t="s">
        <v>180</v>
      </c>
      <c r="D288" s="38">
        <f t="shared" si="26"/>
        <v>183373</v>
      </c>
      <c r="E288" s="37">
        <f>(D288/D283)*100</f>
        <v>41.23</v>
      </c>
      <c r="F288" s="38">
        <f t="shared" si="26"/>
        <v>189109.62</v>
      </c>
      <c r="G288" s="37">
        <f>(F288/F283)*100</f>
        <v>42.02</v>
      </c>
      <c r="H288" s="36">
        <f t="shared" si="25"/>
        <v>3.13</v>
      </c>
    </row>
    <row r="289" spans="1:8" ht="12" customHeight="1" x14ac:dyDescent="0.25">
      <c r="A289" s="60" t="s">
        <v>210</v>
      </c>
      <c r="B289" s="61" t="s">
        <v>314</v>
      </c>
      <c r="C289" s="40" t="s">
        <v>181</v>
      </c>
      <c r="D289" s="41">
        <f>SUM(D290:D294)</f>
        <v>368589</v>
      </c>
      <c r="E289" s="42">
        <f>SUM(E290:E294)</f>
        <v>100</v>
      </c>
      <c r="F289" s="41">
        <f>SUM(F290:F294)</f>
        <v>374305.62</v>
      </c>
      <c r="G289" s="42">
        <f>SUM(G290:G294)</f>
        <v>100</v>
      </c>
      <c r="H289" s="43">
        <f t="shared" si="25"/>
        <v>1.55</v>
      </c>
    </row>
    <row r="290" spans="1:8" ht="12" customHeight="1" x14ac:dyDescent="0.25">
      <c r="A290" s="60"/>
      <c r="B290" s="61"/>
      <c r="C290" s="40" t="s">
        <v>176</v>
      </c>
      <c r="D290" s="44"/>
      <c r="E290" s="45"/>
      <c r="F290" s="44"/>
      <c r="G290" s="45"/>
      <c r="H290" s="43"/>
    </row>
    <row r="291" spans="1:8" ht="12" customHeight="1" x14ac:dyDescent="0.25">
      <c r="A291" s="60"/>
      <c r="B291" s="61"/>
      <c r="C291" s="40" t="s">
        <v>177</v>
      </c>
      <c r="D291" s="44">
        <v>185216</v>
      </c>
      <c r="E291" s="45">
        <f>(D291/D289)*100</f>
        <v>50.25</v>
      </c>
      <c r="F291" s="44">
        <v>185196</v>
      </c>
      <c r="G291" s="45">
        <f>(F291/F289)*100</f>
        <v>49.48</v>
      </c>
      <c r="H291" s="43">
        <f t="shared" si="25"/>
        <v>-0.01</v>
      </c>
    </row>
    <row r="292" spans="1:8" ht="12" customHeight="1" x14ac:dyDescent="0.25">
      <c r="A292" s="60"/>
      <c r="B292" s="61"/>
      <c r="C292" s="40" t="s">
        <v>178</v>
      </c>
      <c r="D292" s="44"/>
      <c r="E292" s="45"/>
      <c r="F292" s="44"/>
      <c r="G292" s="45"/>
      <c r="H292" s="43"/>
    </row>
    <row r="293" spans="1:8" ht="12" customHeight="1" x14ac:dyDescent="0.25">
      <c r="A293" s="60"/>
      <c r="B293" s="61"/>
      <c r="C293" s="40" t="s">
        <v>179</v>
      </c>
      <c r="D293" s="44"/>
      <c r="E293" s="45"/>
      <c r="F293" s="44"/>
      <c r="G293" s="45"/>
      <c r="H293" s="43"/>
    </row>
    <row r="294" spans="1:8" ht="12" customHeight="1" x14ac:dyDescent="0.25">
      <c r="A294" s="60"/>
      <c r="B294" s="61"/>
      <c r="C294" s="40" t="s">
        <v>180</v>
      </c>
      <c r="D294" s="44">
        <v>183373</v>
      </c>
      <c r="E294" s="45">
        <f>(D294/D289)*100</f>
        <v>49.75</v>
      </c>
      <c r="F294" s="44">
        <v>189109.62</v>
      </c>
      <c r="G294" s="45">
        <f>(F294/F289)*100</f>
        <v>50.52</v>
      </c>
      <c r="H294" s="43">
        <f t="shared" si="25"/>
        <v>3.13</v>
      </c>
    </row>
    <row r="295" spans="1:8" ht="12" customHeight="1" x14ac:dyDescent="0.25">
      <c r="A295" s="60" t="s">
        <v>211</v>
      </c>
      <c r="B295" s="61" t="s">
        <v>315</v>
      </c>
      <c r="C295" s="40" t="s">
        <v>181</v>
      </c>
      <c r="D295" s="41">
        <f>SUM(D296:D300)</f>
        <v>25514</v>
      </c>
      <c r="E295" s="42">
        <f>SUM(E296:E300)</f>
        <v>100</v>
      </c>
      <c r="F295" s="41">
        <f>SUM(F296:F300)</f>
        <v>25221</v>
      </c>
      <c r="G295" s="42">
        <f>SUM(G296:G300)</f>
        <v>100</v>
      </c>
      <c r="H295" s="43">
        <f t="shared" si="25"/>
        <v>-1.1499999999999999</v>
      </c>
    </row>
    <row r="296" spans="1:8" ht="12" customHeight="1" x14ac:dyDescent="0.25">
      <c r="A296" s="60"/>
      <c r="B296" s="61"/>
      <c r="C296" s="40" t="s">
        <v>176</v>
      </c>
      <c r="D296" s="44"/>
      <c r="E296" s="45"/>
      <c r="F296" s="44"/>
      <c r="G296" s="45"/>
      <c r="H296" s="43"/>
    </row>
    <row r="297" spans="1:8" ht="12" customHeight="1" x14ac:dyDescent="0.25">
      <c r="A297" s="60"/>
      <c r="B297" s="61"/>
      <c r="C297" s="40" t="s">
        <v>177</v>
      </c>
      <c r="D297" s="44">
        <v>25514</v>
      </c>
      <c r="E297" s="45">
        <f>(D297/D295)*100</f>
        <v>100</v>
      </c>
      <c r="F297" s="44">
        <v>25221</v>
      </c>
      <c r="G297" s="45">
        <f>(F297/F295)*100</f>
        <v>100</v>
      </c>
      <c r="H297" s="43">
        <f t="shared" si="25"/>
        <v>-1.1499999999999999</v>
      </c>
    </row>
    <row r="298" spans="1:8" ht="12" customHeight="1" x14ac:dyDescent="0.25">
      <c r="A298" s="60"/>
      <c r="B298" s="61"/>
      <c r="C298" s="40" t="s">
        <v>178</v>
      </c>
      <c r="D298" s="44"/>
      <c r="E298" s="45"/>
      <c r="F298" s="44"/>
      <c r="G298" s="45"/>
      <c r="H298" s="43"/>
    </row>
    <row r="299" spans="1:8" ht="12" customHeight="1" x14ac:dyDescent="0.25">
      <c r="A299" s="60"/>
      <c r="B299" s="61"/>
      <c r="C299" s="40" t="s">
        <v>179</v>
      </c>
      <c r="D299" s="44"/>
      <c r="E299" s="45"/>
      <c r="F299" s="44"/>
      <c r="G299" s="45"/>
      <c r="H299" s="43"/>
    </row>
    <row r="300" spans="1:8" ht="12" customHeight="1" x14ac:dyDescent="0.25">
      <c r="A300" s="60"/>
      <c r="B300" s="61"/>
      <c r="C300" s="40" t="s">
        <v>180</v>
      </c>
      <c r="D300" s="44"/>
      <c r="E300" s="45"/>
      <c r="F300" s="44"/>
      <c r="G300" s="45"/>
      <c r="H300" s="43"/>
    </row>
    <row r="301" spans="1:8" ht="12" customHeight="1" x14ac:dyDescent="0.25">
      <c r="A301" s="60" t="s">
        <v>212</v>
      </c>
      <c r="B301" s="61" t="s">
        <v>316</v>
      </c>
      <c r="C301" s="40" t="s">
        <v>181</v>
      </c>
      <c r="D301" s="41">
        <f>SUM(D302:D306)</f>
        <v>2720</v>
      </c>
      <c r="E301" s="42">
        <f>SUM(E302:E306)</f>
        <v>100</v>
      </c>
      <c r="F301" s="41">
        <f>SUM(F302:F306)</f>
        <v>2686</v>
      </c>
      <c r="G301" s="42">
        <f>SUM(G302:G306)</f>
        <v>100</v>
      </c>
      <c r="H301" s="43">
        <f t="shared" si="25"/>
        <v>-1.25</v>
      </c>
    </row>
    <row r="302" spans="1:8" ht="12" customHeight="1" x14ac:dyDescent="0.25">
      <c r="A302" s="60"/>
      <c r="B302" s="61"/>
      <c r="C302" s="40" t="s">
        <v>176</v>
      </c>
      <c r="D302" s="44">
        <v>1673</v>
      </c>
      <c r="E302" s="45">
        <f>(D302/D301)*100</f>
        <v>61.51</v>
      </c>
      <c r="F302" s="44">
        <v>1673</v>
      </c>
      <c r="G302" s="45">
        <f>(F302/F301)*100</f>
        <v>62.29</v>
      </c>
      <c r="H302" s="46">
        <f t="shared" si="25"/>
        <v>0</v>
      </c>
    </row>
    <row r="303" spans="1:8" ht="12" customHeight="1" x14ac:dyDescent="0.25">
      <c r="A303" s="60"/>
      <c r="B303" s="61"/>
      <c r="C303" s="40" t="s">
        <v>177</v>
      </c>
      <c r="D303" s="44">
        <v>1047</v>
      </c>
      <c r="E303" s="45">
        <f>(D303/D301)*100</f>
        <v>38.49</v>
      </c>
      <c r="F303" s="44">
        <v>1013</v>
      </c>
      <c r="G303" s="45">
        <f>(F303/F301)*100</f>
        <v>37.71</v>
      </c>
      <c r="H303" s="43">
        <f t="shared" si="25"/>
        <v>-3.25</v>
      </c>
    </row>
    <row r="304" spans="1:8" ht="12" customHeight="1" x14ac:dyDescent="0.25">
      <c r="A304" s="60"/>
      <c r="B304" s="61"/>
      <c r="C304" s="40" t="s">
        <v>178</v>
      </c>
      <c r="D304" s="44"/>
      <c r="E304" s="45"/>
      <c r="F304" s="44"/>
      <c r="G304" s="45"/>
      <c r="H304" s="43"/>
    </row>
    <row r="305" spans="1:8" ht="12" customHeight="1" x14ac:dyDescent="0.25">
      <c r="A305" s="60"/>
      <c r="B305" s="61"/>
      <c r="C305" s="40" t="s">
        <v>179</v>
      </c>
      <c r="D305" s="44"/>
      <c r="E305" s="45"/>
      <c r="F305" s="44"/>
      <c r="G305" s="45"/>
      <c r="H305" s="43"/>
    </row>
    <row r="306" spans="1:8" ht="12" customHeight="1" x14ac:dyDescent="0.25">
      <c r="A306" s="60"/>
      <c r="B306" s="61"/>
      <c r="C306" s="40" t="s">
        <v>180</v>
      </c>
      <c r="D306" s="44"/>
      <c r="E306" s="45"/>
      <c r="F306" s="44"/>
      <c r="G306" s="45"/>
      <c r="H306" s="43"/>
    </row>
    <row r="307" spans="1:8" ht="12" customHeight="1" x14ac:dyDescent="0.25">
      <c r="A307" s="60" t="s">
        <v>278</v>
      </c>
      <c r="B307" s="61" t="s">
        <v>317</v>
      </c>
      <c r="C307" s="40" t="s">
        <v>181</v>
      </c>
      <c r="D307" s="41">
        <f>SUM(D308:D312)</f>
        <v>45257</v>
      </c>
      <c r="E307" s="42">
        <f>SUM(E308:E312)</f>
        <v>100</v>
      </c>
      <c r="F307" s="41">
        <f>SUM(F308:F312)</f>
        <v>45148</v>
      </c>
      <c r="G307" s="42">
        <f>SUM(G308:G312)</f>
        <v>100</v>
      </c>
      <c r="H307" s="43">
        <f t="shared" si="25"/>
        <v>-0.24</v>
      </c>
    </row>
    <row r="308" spans="1:8" ht="12" customHeight="1" x14ac:dyDescent="0.25">
      <c r="A308" s="60"/>
      <c r="B308" s="61"/>
      <c r="C308" s="40" t="s">
        <v>176</v>
      </c>
      <c r="D308" s="44"/>
      <c r="E308" s="45"/>
      <c r="F308" s="44"/>
      <c r="G308" s="45"/>
      <c r="H308" s="43"/>
    </row>
    <row r="309" spans="1:8" ht="12" customHeight="1" x14ac:dyDescent="0.25">
      <c r="A309" s="60"/>
      <c r="B309" s="61"/>
      <c r="C309" s="40" t="s">
        <v>177</v>
      </c>
      <c r="D309" s="44">
        <v>45257</v>
      </c>
      <c r="E309" s="45">
        <f>(D309/D307)*100</f>
        <v>100</v>
      </c>
      <c r="F309" s="44">
        <v>45148</v>
      </c>
      <c r="G309" s="45">
        <f>(F309/F307)*100</f>
        <v>100</v>
      </c>
      <c r="H309" s="43">
        <f t="shared" si="25"/>
        <v>-0.24</v>
      </c>
    </row>
    <row r="310" spans="1:8" ht="12" customHeight="1" x14ac:dyDescent="0.25">
      <c r="A310" s="60"/>
      <c r="B310" s="61"/>
      <c r="C310" s="40" t="s">
        <v>178</v>
      </c>
      <c r="D310" s="44"/>
      <c r="E310" s="45"/>
      <c r="F310" s="44"/>
      <c r="G310" s="45"/>
      <c r="H310" s="43"/>
    </row>
    <row r="311" spans="1:8" ht="12" customHeight="1" x14ac:dyDescent="0.25">
      <c r="A311" s="60"/>
      <c r="B311" s="61"/>
      <c r="C311" s="40" t="s">
        <v>179</v>
      </c>
      <c r="D311" s="44"/>
      <c r="E311" s="45"/>
      <c r="F311" s="44"/>
      <c r="G311" s="45"/>
      <c r="H311" s="43"/>
    </row>
    <row r="312" spans="1:8" ht="12" customHeight="1" x14ac:dyDescent="0.25">
      <c r="A312" s="60"/>
      <c r="B312" s="61"/>
      <c r="C312" s="40" t="s">
        <v>180</v>
      </c>
      <c r="D312" s="44"/>
      <c r="E312" s="45"/>
      <c r="F312" s="44"/>
      <c r="G312" s="45"/>
      <c r="H312" s="43"/>
    </row>
    <row r="313" spans="1:8" ht="12" customHeight="1" x14ac:dyDescent="0.25">
      <c r="A313" s="60" t="s">
        <v>364</v>
      </c>
      <c r="B313" s="61" t="s">
        <v>365</v>
      </c>
      <c r="C313" s="40" t="s">
        <v>181</v>
      </c>
      <c r="D313" s="41">
        <f>SUM(D314:D318)</f>
        <v>2660</v>
      </c>
      <c r="E313" s="42">
        <f>SUM(E314:E318)</f>
        <v>100</v>
      </c>
      <c r="F313" s="41">
        <f>SUM(F314:F318)</f>
        <v>2668.72</v>
      </c>
      <c r="G313" s="42">
        <f>SUM(G314:G318)</f>
        <v>100</v>
      </c>
      <c r="H313" s="43">
        <f t="shared" si="25"/>
        <v>0.33</v>
      </c>
    </row>
    <row r="314" spans="1:8" ht="12" customHeight="1" x14ac:dyDescent="0.25">
      <c r="A314" s="60"/>
      <c r="B314" s="61"/>
      <c r="C314" s="40" t="s">
        <v>176</v>
      </c>
      <c r="D314" s="44"/>
      <c r="E314" s="45"/>
      <c r="F314" s="44"/>
      <c r="G314" s="45"/>
      <c r="H314" s="43"/>
    </row>
    <row r="315" spans="1:8" ht="12" customHeight="1" x14ac:dyDescent="0.25">
      <c r="A315" s="60"/>
      <c r="B315" s="61"/>
      <c r="C315" s="40" t="s">
        <v>177</v>
      </c>
      <c r="D315" s="44">
        <v>2000</v>
      </c>
      <c r="E315" s="45">
        <f>(D315/D313)*100</f>
        <v>75.19</v>
      </c>
      <c r="F315" s="44">
        <v>1998</v>
      </c>
      <c r="G315" s="45">
        <f>(F315/F313)*100</f>
        <v>74.87</v>
      </c>
      <c r="H315" s="43">
        <f t="shared" si="25"/>
        <v>-0.1</v>
      </c>
    </row>
    <row r="316" spans="1:8" ht="12" customHeight="1" x14ac:dyDescent="0.25">
      <c r="A316" s="60"/>
      <c r="B316" s="61"/>
      <c r="C316" s="40" t="s">
        <v>178</v>
      </c>
      <c r="D316" s="44">
        <v>660</v>
      </c>
      <c r="E316" s="45">
        <f>(D316/D313)*100</f>
        <v>24.81</v>
      </c>
      <c r="F316" s="44">
        <v>670.72</v>
      </c>
      <c r="G316" s="45">
        <f>(F316/F313)*100</f>
        <v>25.13</v>
      </c>
      <c r="H316" s="43">
        <f t="shared" si="25"/>
        <v>1.62</v>
      </c>
    </row>
    <row r="317" spans="1:8" ht="12" customHeight="1" x14ac:dyDescent="0.25">
      <c r="A317" s="60"/>
      <c r="B317" s="61"/>
      <c r="C317" s="40" t="s">
        <v>179</v>
      </c>
      <c r="D317" s="44"/>
      <c r="E317" s="45"/>
      <c r="F317" s="44"/>
      <c r="G317" s="45"/>
      <c r="H317" s="43"/>
    </row>
    <row r="318" spans="1:8" ht="12" customHeight="1" x14ac:dyDescent="0.25">
      <c r="A318" s="60"/>
      <c r="B318" s="61"/>
      <c r="C318" s="40" t="s">
        <v>180</v>
      </c>
      <c r="D318" s="44"/>
      <c r="E318" s="45"/>
      <c r="F318" s="44"/>
      <c r="G318" s="45"/>
      <c r="H318" s="43"/>
    </row>
    <row r="319" spans="1:8" s="29" customFormat="1" ht="12" customHeight="1" x14ac:dyDescent="0.25">
      <c r="A319" s="62" t="s">
        <v>213</v>
      </c>
      <c r="B319" s="63" t="s">
        <v>395</v>
      </c>
      <c r="C319" s="33" t="s">
        <v>181</v>
      </c>
      <c r="D319" s="34">
        <f>SUM(D320:D324)</f>
        <v>1035717</v>
      </c>
      <c r="E319" s="35">
        <f>SUM(E320:E324)</f>
        <v>100</v>
      </c>
      <c r="F319" s="34">
        <f>SUM(F320:F324)</f>
        <v>5659428.4000000004</v>
      </c>
      <c r="G319" s="35">
        <f>SUM(G320:G324)</f>
        <v>100</v>
      </c>
      <c r="H319" s="36">
        <f t="shared" ref="H319:H324" si="27">F319/D319*100-100</f>
        <v>446.43</v>
      </c>
    </row>
    <row r="320" spans="1:8" s="29" customFormat="1" ht="12" customHeight="1" x14ac:dyDescent="0.25">
      <c r="A320" s="62"/>
      <c r="B320" s="63"/>
      <c r="C320" s="33" t="s">
        <v>176</v>
      </c>
      <c r="D320" s="38">
        <f>D326+D332+D338+D344+D350+D356</f>
        <v>42730</v>
      </c>
      <c r="E320" s="37">
        <f>(D320/D319)*100</f>
        <v>4.13</v>
      </c>
      <c r="F320" s="38">
        <f>F326+F332+F338+F344+F350+F356</f>
        <v>42729</v>
      </c>
      <c r="G320" s="37">
        <f>(F320/F319)*100</f>
        <v>0.76</v>
      </c>
      <c r="H320" s="39">
        <f t="shared" si="27"/>
        <v>0</v>
      </c>
    </row>
    <row r="321" spans="1:8" s="29" customFormat="1" ht="12" customHeight="1" x14ac:dyDescent="0.25">
      <c r="A321" s="62"/>
      <c r="B321" s="63"/>
      <c r="C321" s="33" t="s">
        <v>177</v>
      </c>
      <c r="D321" s="38">
        <f t="shared" ref="D321:D324" si="28">D327+D333+D339+D345+D351+D357</f>
        <v>333645</v>
      </c>
      <c r="E321" s="37">
        <f>(D321/D319)*100</f>
        <v>32.21</v>
      </c>
      <c r="F321" s="38">
        <f t="shared" ref="F321:F324" si="29">F327+F333+F339+F345+F351+F357</f>
        <v>331391</v>
      </c>
      <c r="G321" s="37">
        <f>(F321/F319)*100</f>
        <v>5.86</v>
      </c>
      <c r="H321" s="36">
        <f t="shared" si="27"/>
        <v>-0.68</v>
      </c>
    </row>
    <row r="322" spans="1:8" s="29" customFormat="1" ht="12" customHeight="1" x14ac:dyDescent="0.25">
      <c r="A322" s="62"/>
      <c r="B322" s="63"/>
      <c r="C322" s="33" t="s">
        <v>178</v>
      </c>
      <c r="D322" s="38">
        <f t="shared" si="28"/>
        <v>411</v>
      </c>
      <c r="E322" s="37">
        <f>(D322/D319)*100</f>
        <v>0.04</v>
      </c>
      <c r="F322" s="38">
        <f t="shared" si="29"/>
        <v>411</v>
      </c>
      <c r="G322" s="37">
        <f>(F322/F319)*100</f>
        <v>0.01</v>
      </c>
      <c r="H322" s="39">
        <f t="shared" si="27"/>
        <v>0</v>
      </c>
    </row>
    <row r="323" spans="1:8" s="29" customFormat="1" ht="12" customHeight="1" x14ac:dyDescent="0.25">
      <c r="A323" s="62"/>
      <c r="B323" s="63"/>
      <c r="C323" s="33" t="s">
        <v>179</v>
      </c>
      <c r="D323" s="38"/>
      <c r="E323" s="37"/>
      <c r="F323" s="38"/>
      <c r="G323" s="37"/>
      <c r="H323" s="36"/>
    </row>
    <row r="324" spans="1:8" s="29" customFormat="1" ht="12" customHeight="1" x14ac:dyDescent="0.25">
      <c r="A324" s="62"/>
      <c r="B324" s="63"/>
      <c r="C324" s="33" t="s">
        <v>180</v>
      </c>
      <c r="D324" s="38">
        <f t="shared" si="28"/>
        <v>658931</v>
      </c>
      <c r="E324" s="37">
        <f>(D324/D319)*100</f>
        <v>63.62</v>
      </c>
      <c r="F324" s="38">
        <f t="shared" si="29"/>
        <v>5284897.4000000004</v>
      </c>
      <c r="G324" s="37">
        <v>93.37</v>
      </c>
      <c r="H324" s="36">
        <f t="shared" si="27"/>
        <v>702.04</v>
      </c>
    </row>
    <row r="325" spans="1:8" ht="12" customHeight="1" x14ac:dyDescent="0.25">
      <c r="A325" s="60" t="s">
        <v>214</v>
      </c>
      <c r="B325" s="61" t="s">
        <v>318</v>
      </c>
      <c r="C325" s="40" t="s">
        <v>181</v>
      </c>
      <c r="D325" s="41">
        <f>SUM(D326:D330)</f>
        <v>63500</v>
      </c>
      <c r="E325" s="42">
        <f>SUM(E326:E330)</f>
        <v>100</v>
      </c>
      <c r="F325" s="41">
        <f>SUM(F326:F330)</f>
        <v>131787</v>
      </c>
      <c r="G325" s="42">
        <f>SUM(G326:G330)</f>
        <v>100</v>
      </c>
      <c r="H325" s="43">
        <f t="shared" ref="H325:H336" si="30">F325/D325*100-100</f>
        <v>107.54</v>
      </c>
    </row>
    <row r="326" spans="1:8" ht="12" customHeight="1" x14ac:dyDescent="0.25">
      <c r="A326" s="60"/>
      <c r="B326" s="61"/>
      <c r="C326" s="40" t="s">
        <v>176</v>
      </c>
      <c r="D326" s="44"/>
      <c r="E326" s="45"/>
      <c r="F326" s="44"/>
      <c r="G326" s="45"/>
      <c r="H326" s="43"/>
    </row>
    <row r="327" spans="1:8" ht="12" customHeight="1" x14ac:dyDescent="0.25">
      <c r="A327" s="60"/>
      <c r="B327" s="61"/>
      <c r="C327" s="40" t="s">
        <v>177</v>
      </c>
      <c r="D327" s="44">
        <v>3500</v>
      </c>
      <c r="E327" s="45">
        <f>(D327/D325)*100</f>
        <v>5.51</v>
      </c>
      <c r="F327" s="44">
        <v>3500</v>
      </c>
      <c r="G327" s="45">
        <f>(F327/F325)*100</f>
        <v>2.66</v>
      </c>
      <c r="H327" s="46">
        <f t="shared" si="30"/>
        <v>0</v>
      </c>
    </row>
    <row r="328" spans="1:8" ht="12" customHeight="1" x14ac:dyDescent="0.25">
      <c r="A328" s="60"/>
      <c r="B328" s="61"/>
      <c r="C328" s="40" t="s">
        <v>178</v>
      </c>
      <c r="D328" s="44"/>
      <c r="E328" s="45"/>
      <c r="F328" s="44"/>
      <c r="G328" s="45"/>
      <c r="H328" s="43"/>
    </row>
    <row r="329" spans="1:8" ht="12" customHeight="1" x14ac:dyDescent="0.25">
      <c r="A329" s="60"/>
      <c r="B329" s="61"/>
      <c r="C329" s="40" t="s">
        <v>179</v>
      </c>
      <c r="D329" s="44"/>
      <c r="E329" s="45"/>
      <c r="F329" s="44"/>
      <c r="G329" s="45"/>
      <c r="H329" s="43"/>
    </row>
    <row r="330" spans="1:8" ht="12" customHeight="1" x14ac:dyDescent="0.25">
      <c r="A330" s="60"/>
      <c r="B330" s="61"/>
      <c r="C330" s="40" t="s">
        <v>180</v>
      </c>
      <c r="D330" s="44">
        <v>60000</v>
      </c>
      <c r="E330" s="45">
        <f>(D330/D325)*100</f>
        <v>94.49</v>
      </c>
      <c r="F330" s="44">
        <v>128287</v>
      </c>
      <c r="G330" s="45">
        <f>(F330/F325)*100</f>
        <v>97.34</v>
      </c>
      <c r="H330" s="43">
        <f t="shared" si="30"/>
        <v>113.81</v>
      </c>
    </row>
    <row r="331" spans="1:8" ht="12" customHeight="1" x14ac:dyDescent="0.25">
      <c r="A331" s="60" t="s">
        <v>215</v>
      </c>
      <c r="B331" s="61" t="s">
        <v>319</v>
      </c>
      <c r="C331" s="40" t="s">
        <v>181</v>
      </c>
      <c r="D331" s="41">
        <f>SUM(D332:D336)</f>
        <v>253290</v>
      </c>
      <c r="E331" s="42">
        <f>SUM(E332:E336)</f>
        <v>100</v>
      </c>
      <c r="F331" s="41">
        <f>SUM(F332:F336)</f>
        <v>4479080</v>
      </c>
      <c r="G331" s="42">
        <f>SUM(G332:G336)</f>
        <v>100</v>
      </c>
      <c r="H331" s="43">
        <f t="shared" si="30"/>
        <v>1668.36</v>
      </c>
    </row>
    <row r="332" spans="1:8" ht="12" customHeight="1" x14ac:dyDescent="0.25">
      <c r="A332" s="60"/>
      <c r="B332" s="61"/>
      <c r="C332" s="40" t="s">
        <v>176</v>
      </c>
      <c r="D332" s="44"/>
      <c r="E332" s="45"/>
      <c r="F332" s="44"/>
      <c r="G332" s="45"/>
      <c r="H332" s="43"/>
    </row>
    <row r="333" spans="1:8" ht="12" customHeight="1" x14ac:dyDescent="0.25">
      <c r="A333" s="60"/>
      <c r="B333" s="61"/>
      <c r="C333" s="40" t="s">
        <v>177</v>
      </c>
      <c r="D333" s="44">
        <v>131700</v>
      </c>
      <c r="E333" s="45">
        <f>(D333/D331)*100</f>
        <v>52</v>
      </c>
      <c r="F333" s="44">
        <v>131700</v>
      </c>
      <c r="G333" s="45">
        <f>(F333/F331)*100</f>
        <v>2.94</v>
      </c>
      <c r="H333" s="46">
        <f t="shared" si="30"/>
        <v>0</v>
      </c>
    </row>
    <row r="334" spans="1:8" ht="12" customHeight="1" x14ac:dyDescent="0.25">
      <c r="A334" s="60"/>
      <c r="B334" s="61"/>
      <c r="C334" s="40" t="s">
        <v>178</v>
      </c>
      <c r="D334" s="44"/>
      <c r="E334" s="45"/>
      <c r="F334" s="44"/>
      <c r="G334" s="45"/>
      <c r="H334" s="43"/>
    </row>
    <row r="335" spans="1:8" ht="12" customHeight="1" x14ac:dyDescent="0.25">
      <c r="A335" s="60"/>
      <c r="B335" s="61"/>
      <c r="C335" s="40" t="s">
        <v>179</v>
      </c>
      <c r="D335" s="44"/>
      <c r="E335" s="45"/>
      <c r="F335" s="44"/>
      <c r="G335" s="45"/>
      <c r="H335" s="43"/>
    </row>
    <row r="336" spans="1:8" ht="12" customHeight="1" x14ac:dyDescent="0.25">
      <c r="A336" s="60"/>
      <c r="B336" s="61"/>
      <c r="C336" s="40" t="s">
        <v>180</v>
      </c>
      <c r="D336" s="44">
        <v>121590</v>
      </c>
      <c r="E336" s="45">
        <f>(D336/D331)*100</f>
        <v>48</v>
      </c>
      <c r="F336" s="44">
        <v>4347380</v>
      </c>
      <c r="G336" s="45">
        <f>(F336/F331)*100</f>
        <v>97.06</v>
      </c>
      <c r="H336" s="43">
        <f t="shared" si="30"/>
        <v>3475.44</v>
      </c>
    </row>
    <row r="337" spans="1:8" ht="12" customHeight="1" x14ac:dyDescent="0.25">
      <c r="A337" s="60" t="s">
        <v>216</v>
      </c>
      <c r="B337" s="61" t="s">
        <v>320</v>
      </c>
      <c r="C337" s="40" t="s">
        <v>181</v>
      </c>
      <c r="D337" s="41">
        <f>SUM(D338:D342)</f>
        <v>378081</v>
      </c>
      <c r="E337" s="42">
        <f>SUM(E338:E342)</f>
        <v>100</v>
      </c>
      <c r="F337" s="41">
        <f>SUM(F338:F342)</f>
        <v>419907.4</v>
      </c>
      <c r="G337" s="42">
        <f>SUM(G338:G342)</f>
        <v>100</v>
      </c>
      <c r="H337" s="43">
        <f t="shared" ref="H337:H348" si="31">F337/D337*100-100</f>
        <v>11.06</v>
      </c>
    </row>
    <row r="338" spans="1:8" ht="12" customHeight="1" x14ac:dyDescent="0.25">
      <c r="A338" s="60"/>
      <c r="B338" s="61"/>
      <c r="C338" s="40" t="s">
        <v>176</v>
      </c>
      <c r="D338" s="44">
        <v>42730</v>
      </c>
      <c r="E338" s="45">
        <f>(D338/D337)*100</f>
        <v>11.3</v>
      </c>
      <c r="F338" s="44">
        <v>42729</v>
      </c>
      <c r="G338" s="45">
        <f>(F338/F337)*100</f>
        <v>10.18</v>
      </c>
      <c r="H338" s="46">
        <f t="shared" si="31"/>
        <v>0</v>
      </c>
    </row>
    <row r="339" spans="1:8" ht="12" customHeight="1" x14ac:dyDescent="0.25">
      <c r="A339" s="60"/>
      <c r="B339" s="61"/>
      <c r="C339" s="40" t="s">
        <v>177</v>
      </c>
      <c r="D339" s="44">
        <v>67599</v>
      </c>
      <c r="E339" s="45">
        <f>(D339/D337)*100</f>
        <v>17.88</v>
      </c>
      <c r="F339" s="44">
        <v>67537</v>
      </c>
      <c r="G339" s="45">
        <f>(F339/F337)*100</f>
        <v>16.079999999999998</v>
      </c>
      <c r="H339" s="43">
        <f t="shared" si="31"/>
        <v>-0.09</v>
      </c>
    </row>
    <row r="340" spans="1:8" ht="12" customHeight="1" x14ac:dyDescent="0.25">
      <c r="A340" s="60"/>
      <c r="B340" s="61"/>
      <c r="C340" s="40" t="s">
        <v>178</v>
      </c>
      <c r="D340" s="44">
        <v>411</v>
      </c>
      <c r="E340" s="45">
        <f>(D340/D337)*100</f>
        <v>0.11</v>
      </c>
      <c r="F340" s="44">
        <v>411</v>
      </c>
      <c r="G340" s="45">
        <f>(F340/F337)*100</f>
        <v>0.1</v>
      </c>
      <c r="H340" s="46">
        <f t="shared" si="31"/>
        <v>0</v>
      </c>
    </row>
    <row r="341" spans="1:8" ht="12" customHeight="1" x14ac:dyDescent="0.25">
      <c r="A341" s="60"/>
      <c r="B341" s="61"/>
      <c r="C341" s="40" t="s">
        <v>179</v>
      </c>
      <c r="D341" s="44"/>
      <c r="E341" s="45"/>
      <c r="F341" s="44"/>
      <c r="G341" s="45"/>
      <c r="H341" s="43"/>
    </row>
    <row r="342" spans="1:8" ht="12" customHeight="1" x14ac:dyDescent="0.25">
      <c r="A342" s="60"/>
      <c r="B342" s="61"/>
      <c r="C342" s="40" t="s">
        <v>180</v>
      </c>
      <c r="D342" s="44">
        <v>267341</v>
      </c>
      <c r="E342" s="45">
        <f>(D342/D337)*100</f>
        <v>70.709999999999994</v>
      </c>
      <c r="F342" s="44">
        <v>309230.40000000002</v>
      </c>
      <c r="G342" s="45">
        <f>(F342/F337)*100</f>
        <v>73.64</v>
      </c>
      <c r="H342" s="43">
        <f t="shared" si="31"/>
        <v>15.67</v>
      </c>
    </row>
    <row r="343" spans="1:8" ht="12" customHeight="1" x14ac:dyDescent="0.25">
      <c r="A343" s="60" t="s">
        <v>217</v>
      </c>
      <c r="B343" s="61" t="s">
        <v>321</v>
      </c>
      <c r="C343" s="40" t="s">
        <v>181</v>
      </c>
      <c r="D343" s="41">
        <f>SUM(D344:D348)</f>
        <v>17400</v>
      </c>
      <c r="E343" s="42">
        <f>SUM(E344:E348)</f>
        <v>100</v>
      </c>
      <c r="F343" s="41">
        <f>SUM(F344:F348)</f>
        <v>307300</v>
      </c>
      <c r="G343" s="42">
        <f>SUM(G344:G348)</f>
        <v>100</v>
      </c>
      <c r="H343" s="43">
        <f t="shared" si="31"/>
        <v>1666.09</v>
      </c>
    </row>
    <row r="344" spans="1:8" ht="12" customHeight="1" x14ac:dyDescent="0.25">
      <c r="A344" s="60"/>
      <c r="B344" s="61"/>
      <c r="C344" s="40" t="s">
        <v>176</v>
      </c>
      <c r="D344" s="44"/>
      <c r="E344" s="45"/>
      <c r="F344" s="44"/>
      <c r="G344" s="45"/>
      <c r="H344" s="43"/>
    </row>
    <row r="345" spans="1:8" ht="12" customHeight="1" x14ac:dyDescent="0.25">
      <c r="A345" s="60"/>
      <c r="B345" s="61"/>
      <c r="C345" s="40" t="s">
        <v>177</v>
      </c>
      <c r="D345" s="44">
        <v>7400</v>
      </c>
      <c r="E345" s="45">
        <f>(D345/D343)*100</f>
        <v>42.53</v>
      </c>
      <c r="F345" s="44">
        <v>7300</v>
      </c>
      <c r="G345" s="45">
        <f>(F345/F343)*100</f>
        <v>2.38</v>
      </c>
      <c r="H345" s="43">
        <f t="shared" si="31"/>
        <v>-1.35</v>
      </c>
    </row>
    <row r="346" spans="1:8" ht="12" customHeight="1" x14ac:dyDescent="0.25">
      <c r="A346" s="60"/>
      <c r="B346" s="61"/>
      <c r="C346" s="40" t="s">
        <v>178</v>
      </c>
      <c r="D346" s="44"/>
      <c r="E346" s="45"/>
      <c r="F346" s="44"/>
      <c r="G346" s="45"/>
      <c r="H346" s="43"/>
    </row>
    <row r="347" spans="1:8" ht="12" customHeight="1" x14ac:dyDescent="0.25">
      <c r="A347" s="60"/>
      <c r="B347" s="61"/>
      <c r="C347" s="40" t="s">
        <v>179</v>
      </c>
      <c r="D347" s="44"/>
      <c r="E347" s="45"/>
      <c r="F347" s="44"/>
      <c r="G347" s="45"/>
      <c r="H347" s="43"/>
    </row>
    <row r="348" spans="1:8" ht="12" customHeight="1" x14ac:dyDescent="0.25">
      <c r="A348" s="60"/>
      <c r="B348" s="61"/>
      <c r="C348" s="40" t="s">
        <v>180</v>
      </c>
      <c r="D348" s="44">
        <v>10000</v>
      </c>
      <c r="E348" s="45">
        <f>(D348/D343)*100</f>
        <v>57.47</v>
      </c>
      <c r="F348" s="44">
        <v>300000</v>
      </c>
      <c r="G348" s="45">
        <f>(F348/F343)*100</f>
        <v>97.62</v>
      </c>
      <c r="H348" s="43">
        <f t="shared" si="31"/>
        <v>2900</v>
      </c>
    </row>
    <row r="349" spans="1:8" ht="12" customHeight="1" x14ac:dyDescent="0.25">
      <c r="A349" s="60" t="s">
        <v>218</v>
      </c>
      <c r="B349" s="61" t="s">
        <v>322</v>
      </c>
      <c r="C349" s="40" t="s">
        <v>181</v>
      </c>
      <c r="D349" s="41">
        <f>SUM(D350:D354)</f>
        <v>215244</v>
      </c>
      <c r="E349" s="42">
        <f>SUM(E350:E354)</f>
        <v>100</v>
      </c>
      <c r="F349" s="41">
        <f>SUM(F350:F354)</f>
        <v>214919</v>
      </c>
      <c r="G349" s="42">
        <f>SUM(G350:G354)</f>
        <v>100</v>
      </c>
      <c r="H349" s="43">
        <f t="shared" ref="H349:H357" si="32">F349/D349*100-100</f>
        <v>-0.15</v>
      </c>
    </row>
    <row r="350" spans="1:8" ht="12" customHeight="1" x14ac:dyDescent="0.25">
      <c r="A350" s="60"/>
      <c r="B350" s="61"/>
      <c r="C350" s="40" t="s">
        <v>176</v>
      </c>
      <c r="D350" s="44"/>
      <c r="E350" s="45"/>
      <c r="F350" s="44"/>
      <c r="G350" s="45"/>
      <c r="H350" s="43"/>
    </row>
    <row r="351" spans="1:8" ht="12" customHeight="1" x14ac:dyDescent="0.25">
      <c r="A351" s="60"/>
      <c r="B351" s="61"/>
      <c r="C351" s="40" t="s">
        <v>177</v>
      </c>
      <c r="D351" s="44">
        <v>15244</v>
      </c>
      <c r="E351" s="45">
        <f>(D351/D349)*100</f>
        <v>7.08</v>
      </c>
      <c r="F351" s="44">
        <v>14919</v>
      </c>
      <c r="G351" s="45">
        <f>(F351/F349)*100</f>
        <v>6.94</v>
      </c>
      <c r="H351" s="43">
        <f t="shared" si="32"/>
        <v>-2.13</v>
      </c>
    </row>
    <row r="352" spans="1:8" ht="12" customHeight="1" x14ac:dyDescent="0.25">
      <c r="A352" s="60"/>
      <c r="B352" s="61"/>
      <c r="C352" s="40" t="s">
        <v>178</v>
      </c>
      <c r="D352" s="44"/>
      <c r="E352" s="45"/>
      <c r="F352" s="44"/>
      <c r="G352" s="45"/>
      <c r="H352" s="43"/>
    </row>
    <row r="353" spans="1:10" ht="12" customHeight="1" x14ac:dyDescent="0.25">
      <c r="A353" s="60"/>
      <c r="B353" s="61"/>
      <c r="C353" s="40" t="s">
        <v>179</v>
      </c>
      <c r="D353" s="44"/>
      <c r="E353" s="45"/>
      <c r="F353" s="44"/>
      <c r="G353" s="45"/>
      <c r="H353" s="43"/>
    </row>
    <row r="354" spans="1:10" ht="12" customHeight="1" x14ac:dyDescent="0.25">
      <c r="A354" s="60"/>
      <c r="B354" s="61"/>
      <c r="C354" s="40" t="s">
        <v>180</v>
      </c>
      <c r="D354" s="44">
        <v>200000</v>
      </c>
      <c r="E354" s="45">
        <f>(D354/D349)*100</f>
        <v>92.92</v>
      </c>
      <c r="F354" s="44">
        <v>200000</v>
      </c>
      <c r="G354" s="45">
        <f>(F354/F349)*100</f>
        <v>93.06</v>
      </c>
      <c r="H354" s="46">
        <f t="shared" si="32"/>
        <v>0</v>
      </c>
    </row>
    <row r="355" spans="1:10" ht="12" customHeight="1" x14ac:dyDescent="0.25">
      <c r="A355" s="60" t="s">
        <v>219</v>
      </c>
      <c r="B355" s="61" t="s">
        <v>301</v>
      </c>
      <c r="C355" s="40" t="s">
        <v>181</v>
      </c>
      <c r="D355" s="41">
        <f>SUM(D356:D360)</f>
        <v>108202</v>
      </c>
      <c r="E355" s="42">
        <f>SUM(E356:E360)</f>
        <v>100</v>
      </c>
      <c r="F355" s="41">
        <f>SUM(F356:F360)</f>
        <v>106435</v>
      </c>
      <c r="G355" s="42">
        <f>SUM(G356:G360)</f>
        <v>100</v>
      </c>
      <c r="H355" s="43">
        <f t="shared" si="32"/>
        <v>-1.63</v>
      </c>
    </row>
    <row r="356" spans="1:10" ht="12" customHeight="1" x14ac:dyDescent="0.25">
      <c r="A356" s="60"/>
      <c r="B356" s="61"/>
      <c r="C356" s="40" t="s">
        <v>176</v>
      </c>
      <c r="D356" s="44"/>
      <c r="E356" s="45"/>
      <c r="F356" s="44"/>
      <c r="G356" s="45"/>
      <c r="H356" s="43"/>
    </row>
    <row r="357" spans="1:10" ht="12" customHeight="1" x14ac:dyDescent="0.25">
      <c r="A357" s="60"/>
      <c r="B357" s="61"/>
      <c r="C357" s="40" t="s">
        <v>177</v>
      </c>
      <c r="D357" s="44">
        <v>108202</v>
      </c>
      <c r="E357" s="45">
        <f>(D357/D355)*100</f>
        <v>100</v>
      </c>
      <c r="F357" s="44">
        <v>106435</v>
      </c>
      <c r="G357" s="45">
        <f>(F357/F355)*100</f>
        <v>100</v>
      </c>
      <c r="H357" s="43">
        <f t="shared" si="32"/>
        <v>-1.63</v>
      </c>
    </row>
    <row r="358" spans="1:10" ht="12" customHeight="1" x14ac:dyDescent="0.25">
      <c r="A358" s="60"/>
      <c r="B358" s="61"/>
      <c r="C358" s="40" t="s">
        <v>178</v>
      </c>
      <c r="D358" s="44"/>
      <c r="E358" s="45"/>
      <c r="F358" s="44"/>
      <c r="G358" s="45"/>
      <c r="H358" s="43"/>
    </row>
    <row r="359" spans="1:10" ht="12" customHeight="1" x14ac:dyDescent="0.25">
      <c r="A359" s="60"/>
      <c r="B359" s="61"/>
      <c r="C359" s="40" t="s">
        <v>179</v>
      </c>
      <c r="D359" s="44"/>
      <c r="E359" s="45"/>
      <c r="F359" s="44"/>
      <c r="G359" s="45"/>
      <c r="H359" s="43"/>
    </row>
    <row r="360" spans="1:10" ht="12" customHeight="1" x14ac:dyDescent="0.25">
      <c r="A360" s="60"/>
      <c r="B360" s="61"/>
      <c r="C360" s="40" t="s">
        <v>180</v>
      </c>
      <c r="D360" s="44"/>
      <c r="E360" s="45"/>
      <c r="F360" s="44"/>
      <c r="G360" s="45"/>
      <c r="H360" s="43"/>
    </row>
    <row r="361" spans="1:10" s="29" customFormat="1" ht="12" customHeight="1" x14ac:dyDescent="0.25">
      <c r="A361" s="62" t="s">
        <v>220</v>
      </c>
      <c r="B361" s="63" t="s">
        <v>381</v>
      </c>
      <c r="C361" s="33" t="s">
        <v>181</v>
      </c>
      <c r="D361" s="34">
        <f>SUM(D362:D366)</f>
        <v>51310819.770000003</v>
      </c>
      <c r="E361" s="35">
        <f>SUM(E362:E366)</f>
        <v>100</v>
      </c>
      <c r="F361" s="34">
        <f>SUM(F362:F366)</f>
        <v>48921494.990000002</v>
      </c>
      <c r="G361" s="35">
        <f>SUM(G362:G366)</f>
        <v>100</v>
      </c>
      <c r="H361" s="36">
        <f t="shared" ref="H361:H411" si="33">F361/D361*100-100</f>
        <v>-4.66</v>
      </c>
    </row>
    <row r="362" spans="1:10" s="29" customFormat="1" ht="12" customHeight="1" x14ac:dyDescent="0.25">
      <c r="A362" s="62"/>
      <c r="B362" s="63"/>
      <c r="C362" s="33" t="s">
        <v>176</v>
      </c>
      <c r="D362" s="38">
        <f>D368+D374+D380+D386</f>
        <v>972064</v>
      </c>
      <c r="E362" s="37">
        <f>(D362/D361)*100</f>
        <v>1.89</v>
      </c>
      <c r="F362" s="38">
        <f>F368+F374+F380+F386</f>
        <v>969490.05</v>
      </c>
      <c r="G362" s="37">
        <f>(F362/F361)*100</f>
        <v>1.98</v>
      </c>
      <c r="H362" s="36">
        <f t="shared" si="33"/>
        <v>-0.26</v>
      </c>
    </row>
    <row r="363" spans="1:10" s="29" customFormat="1" ht="12" customHeight="1" x14ac:dyDescent="0.25">
      <c r="A363" s="62"/>
      <c r="B363" s="63"/>
      <c r="C363" s="33" t="s">
        <v>177</v>
      </c>
      <c r="D363" s="38">
        <f t="shared" ref="D363:F366" si="34">D369+D375+D381+D387</f>
        <v>2021785</v>
      </c>
      <c r="E363" s="37">
        <f>(D363/D361)*100</f>
        <v>3.94</v>
      </c>
      <c r="F363" s="38">
        <f t="shared" si="34"/>
        <v>1871115</v>
      </c>
      <c r="G363" s="37">
        <f>(F363/F361)*100</f>
        <v>3.82</v>
      </c>
      <c r="H363" s="36">
        <f t="shared" si="33"/>
        <v>-7.45</v>
      </c>
    </row>
    <row r="364" spans="1:10" s="29" customFormat="1" ht="12" customHeight="1" x14ac:dyDescent="0.25">
      <c r="A364" s="62"/>
      <c r="B364" s="63"/>
      <c r="C364" s="33" t="s">
        <v>178</v>
      </c>
      <c r="D364" s="38">
        <f t="shared" si="34"/>
        <v>583075</v>
      </c>
      <c r="E364" s="37">
        <f>(D364/D361)*100</f>
        <v>1.1399999999999999</v>
      </c>
      <c r="F364" s="38">
        <f t="shared" si="34"/>
        <v>542934.61</v>
      </c>
      <c r="G364" s="37">
        <f>(F364/F361)*100</f>
        <v>1.1100000000000001</v>
      </c>
      <c r="H364" s="36">
        <f t="shared" si="33"/>
        <v>-6.88</v>
      </c>
    </row>
    <row r="365" spans="1:10" s="29" customFormat="1" ht="12" customHeight="1" x14ac:dyDescent="0.25">
      <c r="A365" s="62"/>
      <c r="B365" s="63"/>
      <c r="C365" s="33" t="s">
        <v>179</v>
      </c>
      <c r="D365" s="38"/>
      <c r="E365" s="37"/>
      <c r="F365" s="38"/>
      <c r="G365" s="37"/>
      <c r="H365" s="36"/>
    </row>
    <row r="366" spans="1:10" s="29" customFormat="1" ht="12" customHeight="1" x14ac:dyDescent="0.25">
      <c r="A366" s="62"/>
      <c r="B366" s="63"/>
      <c r="C366" s="33" t="s">
        <v>180</v>
      </c>
      <c r="D366" s="38">
        <f t="shared" si="34"/>
        <v>47733895.770000003</v>
      </c>
      <c r="E366" s="37">
        <f>(D366/D361)*100</f>
        <v>93.03</v>
      </c>
      <c r="F366" s="38">
        <f t="shared" si="34"/>
        <v>45537955.329999998</v>
      </c>
      <c r="G366" s="37">
        <v>93.09</v>
      </c>
      <c r="H366" s="36">
        <f t="shared" si="33"/>
        <v>-4.5999999999999996</v>
      </c>
    </row>
    <row r="367" spans="1:10" ht="12" customHeight="1" x14ac:dyDescent="0.25">
      <c r="A367" s="60" t="s">
        <v>221</v>
      </c>
      <c r="B367" s="61" t="s">
        <v>323</v>
      </c>
      <c r="C367" s="40" t="s">
        <v>181</v>
      </c>
      <c r="D367" s="41">
        <f>SUM(D368:D372)</f>
        <v>48168728.200000003</v>
      </c>
      <c r="E367" s="42">
        <f>SUM(E368:E372)</f>
        <v>100</v>
      </c>
      <c r="F367" s="41">
        <f>SUM(F368:F372)</f>
        <v>46489668.450000003</v>
      </c>
      <c r="G367" s="42">
        <f>SUM(G368:G372)</f>
        <v>100</v>
      </c>
      <c r="H367" s="43">
        <f t="shared" si="33"/>
        <v>-3.49</v>
      </c>
    </row>
    <row r="368" spans="1:10" ht="12" customHeight="1" x14ac:dyDescent="0.25">
      <c r="A368" s="60"/>
      <c r="B368" s="61"/>
      <c r="C368" s="40" t="s">
        <v>176</v>
      </c>
      <c r="D368" s="44">
        <v>964629</v>
      </c>
      <c r="E368" s="45">
        <f>(D368/D367)*100</f>
        <v>2</v>
      </c>
      <c r="F368" s="44">
        <v>962055.05</v>
      </c>
      <c r="G368" s="45">
        <f>(F368/F367)*100</f>
        <v>2.0699999999999998</v>
      </c>
      <c r="H368" s="43">
        <f t="shared" si="33"/>
        <v>-0.27</v>
      </c>
      <c r="I368" s="51"/>
      <c r="J368" s="52"/>
    </row>
    <row r="369" spans="1:10" ht="12" customHeight="1" x14ac:dyDescent="0.25">
      <c r="A369" s="60"/>
      <c r="B369" s="61"/>
      <c r="C369" s="40" t="s">
        <v>177</v>
      </c>
      <c r="D369" s="44">
        <v>1045918</v>
      </c>
      <c r="E369" s="45">
        <f>(D369/D367)*100</f>
        <v>2.17</v>
      </c>
      <c r="F369" s="44">
        <v>1038832</v>
      </c>
      <c r="G369" s="45">
        <f>(F369/F367)*100</f>
        <v>2.23</v>
      </c>
      <c r="H369" s="43">
        <f t="shared" si="33"/>
        <v>-0.68</v>
      </c>
      <c r="I369" s="52"/>
      <c r="J369" s="52"/>
    </row>
    <row r="370" spans="1:10" ht="12" customHeight="1" x14ac:dyDescent="0.25">
      <c r="A370" s="60"/>
      <c r="B370" s="61"/>
      <c r="C370" s="40" t="s">
        <v>178</v>
      </c>
      <c r="D370" s="44">
        <v>85401</v>
      </c>
      <c r="E370" s="45">
        <f>(D370/D367)*100</f>
        <v>0.18</v>
      </c>
      <c r="F370" s="44">
        <v>71128.679999999993</v>
      </c>
      <c r="G370" s="45">
        <f>(F370/F367)*100</f>
        <v>0.15</v>
      </c>
      <c r="H370" s="43">
        <f t="shared" si="33"/>
        <v>-16.71</v>
      </c>
      <c r="I370" s="53"/>
      <c r="J370" s="52"/>
    </row>
    <row r="371" spans="1:10" ht="12" customHeight="1" x14ac:dyDescent="0.25">
      <c r="A371" s="60"/>
      <c r="B371" s="61"/>
      <c r="C371" s="40" t="s">
        <v>179</v>
      </c>
      <c r="D371" s="44"/>
      <c r="E371" s="45"/>
      <c r="F371" s="44"/>
      <c r="G371" s="45"/>
      <c r="H371" s="43"/>
      <c r="I371" s="51"/>
      <c r="J371" s="52"/>
    </row>
    <row r="372" spans="1:10" ht="12" customHeight="1" x14ac:dyDescent="0.25">
      <c r="A372" s="60"/>
      <c r="B372" s="61"/>
      <c r="C372" s="40" t="s">
        <v>180</v>
      </c>
      <c r="D372" s="44">
        <v>46072780.200000003</v>
      </c>
      <c r="E372" s="45">
        <f>(D372/D367)*100</f>
        <v>95.65</v>
      </c>
      <c r="F372" s="44">
        <v>44417652.719999999</v>
      </c>
      <c r="G372" s="45">
        <v>95.55</v>
      </c>
      <c r="H372" s="43">
        <f t="shared" si="33"/>
        <v>-3.59</v>
      </c>
      <c r="I372" s="53"/>
      <c r="J372" s="52"/>
    </row>
    <row r="373" spans="1:10" ht="12" customHeight="1" x14ac:dyDescent="0.25">
      <c r="A373" s="60" t="s">
        <v>380</v>
      </c>
      <c r="B373" s="61" t="s">
        <v>379</v>
      </c>
      <c r="C373" s="40" t="s">
        <v>181</v>
      </c>
      <c r="D373" s="41">
        <f>SUM(D374:D378)</f>
        <v>2705140.57</v>
      </c>
      <c r="E373" s="42">
        <f>SUM(E374:E378)</f>
        <v>100</v>
      </c>
      <c r="F373" s="41">
        <f>SUM(F374:F378)</f>
        <v>2104279.54</v>
      </c>
      <c r="G373" s="42">
        <f>SUM(G374:G378)</f>
        <v>100</v>
      </c>
      <c r="H373" s="43">
        <f t="shared" si="33"/>
        <v>-22.21</v>
      </c>
    </row>
    <row r="374" spans="1:10" ht="12" customHeight="1" x14ac:dyDescent="0.25">
      <c r="A374" s="60"/>
      <c r="B374" s="61"/>
      <c r="C374" s="40" t="s">
        <v>176</v>
      </c>
      <c r="D374" s="44">
        <v>7435</v>
      </c>
      <c r="E374" s="45">
        <f>(D374/D373)*100</f>
        <v>0.27</v>
      </c>
      <c r="F374" s="44">
        <v>7435</v>
      </c>
      <c r="G374" s="45">
        <f>(F374/F373)*100</f>
        <v>0.35</v>
      </c>
      <c r="H374" s="46">
        <f t="shared" si="33"/>
        <v>0</v>
      </c>
    </row>
    <row r="375" spans="1:10" ht="12" customHeight="1" x14ac:dyDescent="0.25">
      <c r="A375" s="60"/>
      <c r="B375" s="61"/>
      <c r="C375" s="40" t="s">
        <v>177</v>
      </c>
      <c r="D375" s="44">
        <v>539016</v>
      </c>
      <c r="E375" s="45">
        <f>(D375/D373)*100</f>
        <v>19.93</v>
      </c>
      <c r="F375" s="44">
        <v>504736</v>
      </c>
      <c r="G375" s="45">
        <f>(F375/F373)*100</f>
        <v>23.99</v>
      </c>
      <c r="H375" s="43">
        <f t="shared" si="33"/>
        <v>-6.36</v>
      </c>
    </row>
    <row r="376" spans="1:10" ht="12" customHeight="1" x14ac:dyDescent="0.25">
      <c r="A376" s="60"/>
      <c r="B376" s="61"/>
      <c r="C376" s="40" t="s">
        <v>178</v>
      </c>
      <c r="D376" s="44">
        <v>497674</v>
      </c>
      <c r="E376" s="45">
        <f>(D376/D373)*100</f>
        <v>18.399999999999999</v>
      </c>
      <c r="F376" s="44">
        <v>471805.93</v>
      </c>
      <c r="G376" s="45">
        <f>(F376/F373)*100</f>
        <v>22.42</v>
      </c>
      <c r="H376" s="43">
        <f t="shared" si="33"/>
        <v>-5.2</v>
      </c>
    </row>
    <row r="377" spans="1:10" ht="12" customHeight="1" x14ac:dyDescent="0.25">
      <c r="A377" s="60"/>
      <c r="B377" s="61"/>
      <c r="C377" s="40" t="s">
        <v>179</v>
      </c>
      <c r="D377" s="44"/>
      <c r="E377" s="45"/>
      <c r="F377" s="44"/>
      <c r="G377" s="45"/>
      <c r="H377" s="43"/>
    </row>
    <row r="378" spans="1:10" ht="12" customHeight="1" x14ac:dyDescent="0.25">
      <c r="A378" s="60"/>
      <c r="B378" s="61"/>
      <c r="C378" s="40" t="s">
        <v>180</v>
      </c>
      <c r="D378" s="44">
        <v>1661015.57</v>
      </c>
      <c r="E378" s="45">
        <f>(D378/D373)*100</f>
        <v>61.4</v>
      </c>
      <c r="F378" s="44">
        <v>1120302.6100000001</v>
      </c>
      <c r="G378" s="45">
        <f>(F378/F373)*100</f>
        <v>53.24</v>
      </c>
      <c r="H378" s="43">
        <f t="shared" si="33"/>
        <v>-32.549999999999997</v>
      </c>
    </row>
    <row r="379" spans="1:10" ht="12" customHeight="1" x14ac:dyDescent="0.25">
      <c r="A379" s="60" t="s">
        <v>222</v>
      </c>
      <c r="B379" s="61" t="s">
        <v>382</v>
      </c>
      <c r="C379" s="40" t="s">
        <v>181</v>
      </c>
      <c r="D379" s="41">
        <f>SUM(D380:D384)</f>
        <v>189851</v>
      </c>
      <c r="E379" s="42">
        <f>SUM(E380:E384)</f>
        <v>100</v>
      </c>
      <c r="F379" s="41">
        <f>SUM(F380:F384)</f>
        <v>185507</v>
      </c>
      <c r="G379" s="42">
        <f>SUM(G380:G384)</f>
        <v>100</v>
      </c>
      <c r="H379" s="43">
        <f t="shared" si="33"/>
        <v>-2.29</v>
      </c>
    </row>
    <row r="380" spans="1:10" ht="12" customHeight="1" x14ac:dyDescent="0.25">
      <c r="A380" s="60"/>
      <c r="B380" s="61"/>
      <c r="C380" s="40" t="s">
        <v>176</v>
      </c>
      <c r="D380" s="44"/>
      <c r="E380" s="45"/>
      <c r="F380" s="44"/>
      <c r="G380" s="45"/>
      <c r="H380" s="43"/>
    </row>
    <row r="381" spans="1:10" ht="12" customHeight="1" x14ac:dyDescent="0.25">
      <c r="A381" s="60"/>
      <c r="B381" s="61"/>
      <c r="C381" s="40" t="s">
        <v>177</v>
      </c>
      <c r="D381" s="44">
        <v>189851</v>
      </c>
      <c r="E381" s="45">
        <f>(D381/D379)*100</f>
        <v>100</v>
      </c>
      <c r="F381" s="44">
        <v>185507</v>
      </c>
      <c r="G381" s="45">
        <f>(F381/F379)*100</f>
        <v>100</v>
      </c>
      <c r="H381" s="43">
        <f t="shared" si="33"/>
        <v>-2.29</v>
      </c>
    </row>
    <row r="382" spans="1:10" ht="12" customHeight="1" x14ac:dyDescent="0.25">
      <c r="A382" s="60"/>
      <c r="B382" s="61"/>
      <c r="C382" s="40" t="s">
        <v>178</v>
      </c>
      <c r="D382" s="44"/>
      <c r="E382" s="45"/>
      <c r="F382" s="44"/>
      <c r="G382" s="45"/>
      <c r="H382" s="43"/>
    </row>
    <row r="383" spans="1:10" ht="12" customHeight="1" x14ac:dyDescent="0.25">
      <c r="A383" s="60"/>
      <c r="B383" s="61"/>
      <c r="C383" s="40" t="s">
        <v>179</v>
      </c>
      <c r="D383" s="44"/>
      <c r="E383" s="45"/>
      <c r="F383" s="44"/>
      <c r="G383" s="45"/>
      <c r="H383" s="43"/>
    </row>
    <row r="384" spans="1:10" ht="12" customHeight="1" x14ac:dyDescent="0.25">
      <c r="A384" s="60"/>
      <c r="B384" s="61"/>
      <c r="C384" s="40" t="s">
        <v>180</v>
      </c>
      <c r="D384" s="44"/>
      <c r="E384" s="45"/>
      <c r="F384" s="44"/>
      <c r="G384" s="45"/>
      <c r="H384" s="43"/>
    </row>
    <row r="385" spans="1:8" ht="12" customHeight="1" x14ac:dyDescent="0.25">
      <c r="A385" s="60" t="s">
        <v>378</v>
      </c>
      <c r="B385" s="61" t="s">
        <v>377</v>
      </c>
      <c r="C385" s="40" t="s">
        <v>181</v>
      </c>
      <c r="D385" s="41">
        <f>SUM(D386:D390)</f>
        <v>247100</v>
      </c>
      <c r="E385" s="42">
        <f>SUM(E386:E390)</f>
        <v>100</v>
      </c>
      <c r="F385" s="41">
        <f>SUM(F386:F390)</f>
        <v>142040</v>
      </c>
      <c r="G385" s="42">
        <f>SUM(G386:G390)</f>
        <v>100</v>
      </c>
      <c r="H385" s="43">
        <f t="shared" si="33"/>
        <v>-42.52</v>
      </c>
    </row>
    <row r="386" spans="1:8" ht="12" customHeight="1" x14ac:dyDescent="0.25">
      <c r="A386" s="60"/>
      <c r="B386" s="61"/>
      <c r="C386" s="40" t="s">
        <v>176</v>
      </c>
      <c r="D386" s="44"/>
      <c r="E386" s="45"/>
      <c r="F386" s="44"/>
      <c r="G386" s="45"/>
      <c r="H386" s="43"/>
    </row>
    <row r="387" spans="1:8" ht="12" customHeight="1" x14ac:dyDescent="0.25">
      <c r="A387" s="60"/>
      <c r="B387" s="61"/>
      <c r="C387" s="40" t="s">
        <v>177</v>
      </c>
      <c r="D387" s="44">
        <v>247000</v>
      </c>
      <c r="E387" s="45">
        <f>(D387/D385)*100</f>
        <v>99.96</v>
      </c>
      <c r="F387" s="44">
        <v>142040</v>
      </c>
      <c r="G387" s="45">
        <f>(F387/F385)*100</f>
        <v>100</v>
      </c>
      <c r="H387" s="43">
        <f t="shared" si="33"/>
        <v>-42.49</v>
      </c>
    </row>
    <row r="388" spans="1:8" ht="12" customHeight="1" x14ac:dyDescent="0.25">
      <c r="A388" s="60"/>
      <c r="B388" s="61"/>
      <c r="C388" s="40" t="s">
        <v>178</v>
      </c>
      <c r="D388" s="44"/>
      <c r="E388" s="45"/>
      <c r="F388" s="44"/>
      <c r="G388" s="45"/>
      <c r="H388" s="43"/>
    </row>
    <row r="389" spans="1:8" ht="12" customHeight="1" x14ac:dyDescent="0.25">
      <c r="A389" s="60"/>
      <c r="B389" s="61"/>
      <c r="C389" s="40" t="s">
        <v>179</v>
      </c>
      <c r="D389" s="44"/>
      <c r="E389" s="45"/>
      <c r="F389" s="44"/>
      <c r="G389" s="45"/>
      <c r="H389" s="43"/>
    </row>
    <row r="390" spans="1:8" ht="12" customHeight="1" x14ac:dyDescent="0.25">
      <c r="A390" s="60"/>
      <c r="B390" s="61"/>
      <c r="C390" s="40" t="s">
        <v>180</v>
      </c>
      <c r="D390" s="44">
        <v>100</v>
      </c>
      <c r="E390" s="45">
        <f>(D390/D385)*100</f>
        <v>0.04</v>
      </c>
      <c r="F390" s="49">
        <v>0</v>
      </c>
      <c r="G390" s="50">
        <f>(F390/F385)*100</f>
        <v>0</v>
      </c>
      <c r="H390" s="43">
        <f t="shared" si="33"/>
        <v>-100</v>
      </c>
    </row>
    <row r="391" spans="1:8" s="29" customFormat="1" ht="12" customHeight="1" x14ac:dyDescent="0.25">
      <c r="A391" s="62" t="s">
        <v>223</v>
      </c>
      <c r="B391" s="63" t="s">
        <v>376</v>
      </c>
      <c r="C391" s="33" t="s">
        <v>181</v>
      </c>
      <c r="D391" s="34">
        <f>SUM(D392:D396)</f>
        <v>19713451</v>
      </c>
      <c r="E391" s="35">
        <f>SUM(E392:E396)</f>
        <v>100</v>
      </c>
      <c r="F391" s="34">
        <f>SUM(F392:F396)</f>
        <v>19636771</v>
      </c>
      <c r="G391" s="35">
        <f>SUM(G392:G396)</f>
        <v>100</v>
      </c>
      <c r="H391" s="36">
        <f t="shared" si="33"/>
        <v>-0.39</v>
      </c>
    </row>
    <row r="392" spans="1:8" s="29" customFormat="1" ht="12.75" customHeight="1" x14ac:dyDescent="0.25">
      <c r="A392" s="62"/>
      <c r="B392" s="63"/>
      <c r="C392" s="33" t="s">
        <v>176</v>
      </c>
      <c r="D392" s="38">
        <f>D398+D404+D410</f>
        <v>752208</v>
      </c>
      <c r="E392" s="37">
        <f>(D392/D391)*100</f>
        <v>3.82</v>
      </c>
      <c r="F392" s="38">
        <f>F398+F404+F410</f>
        <v>752208</v>
      </c>
      <c r="G392" s="37">
        <f>(F392/F391)*100</f>
        <v>3.83</v>
      </c>
      <c r="H392" s="39">
        <f t="shared" si="33"/>
        <v>0</v>
      </c>
    </row>
    <row r="393" spans="1:8" s="29" customFormat="1" ht="12" customHeight="1" x14ac:dyDescent="0.25">
      <c r="A393" s="62"/>
      <c r="B393" s="63"/>
      <c r="C393" s="33" t="s">
        <v>177</v>
      </c>
      <c r="D393" s="38">
        <f t="shared" ref="D393:F394" si="35">D399+D405+D411</f>
        <v>18826983</v>
      </c>
      <c r="E393" s="37">
        <f>(D393/D391)*100</f>
        <v>95.5</v>
      </c>
      <c r="F393" s="38">
        <f t="shared" si="35"/>
        <v>18751198</v>
      </c>
      <c r="G393" s="37">
        <f>(F393/F391)*100</f>
        <v>95.49</v>
      </c>
      <c r="H393" s="36">
        <f t="shared" si="33"/>
        <v>-0.4</v>
      </c>
    </row>
    <row r="394" spans="1:8" s="29" customFormat="1" ht="12" customHeight="1" x14ac:dyDescent="0.25">
      <c r="A394" s="62"/>
      <c r="B394" s="63"/>
      <c r="C394" s="33" t="s">
        <v>178</v>
      </c>
      <c r="D394" s="38">
        <f t="shared" si="35"/>
        <v>134260</v>
      </c>
      <c r="E394" s="37">
        <f>(D394/D391)*100</f>
        <v>0.68</v>
      </c>
      <c r="F394" s="38">
        <f t="shared" si="35"/>
        <v>133365</v>
      </c>
      <c r="G394" s="37">
        <f>(F394/F391)*100</f>
        <v>0.68</v>
      </c>
      <c r="H394" s="36">
        <f t="shared" si="33"/>
        <v>-0.67</v>
      </c>
    </row>
    <row r="395" spans="1:8" s="29" customFormat="1" ht="12" customHeight="1" x14ac:dyDescent="0.25">
      <c r="A395" s="62"/>
      <c r="B395" s="63"/>
      <c r="C395" s="33" t="s">
        <v>179</v>
      </c>
      <c r="D395" s="38"/>
      <c r="E395" s="37"/>
      <c r="F395" s="38"/>
      <c r="G395" s="37"/>
      <c r="H395" s="36"/>
    </row>
    <row r="396" spans="1:8" s="29" customFormat="1" ht="12" customHeight="1" x14ac:dyDescent="0.25">
      <c r="A396" s="62"/>
      <c r="B396" s="63"/>
      <c r="C396" s="33" t="s">
        <v>180</v>
      </c>
      <c r="D396" s="38"/>
      <c r="E396" s="37"/>
      <c r="F396" s="38"/>
      <c r="G396" s="37"/>
      <c r="H396" s="36"/>
    </row>
    <row r="397" spans="1:8" ht="12" customHeight="1" x14ac:dyDescent="0.25">
      <c r="A397" s="60" t="s">
        <v>224</v>
      </c>
      <c r="B397" s="61" t="s">
        <v>324</v>
      </c>
      <c r="C397" s="40" t="s">
        <v>181</v>
      </c>
      <c r="D397" s="41">
        <f>SUM(D398:D402)</f>
        <v>18701585</v>
      </c>
      <c r="E397" s="42">
        <f>SUM(E398:E402)</f>
        <v>100</v>
      </c>
      <c r="F397" s="41">
        <f>SUM(F398:F402)</f>
        <v>18655588</v>
      </c>
      <c r="G397" s="42">
        <f>SUM(G398:G402)</f>
        <v>100</v>
      </c>
      <c r="H397" s="43">
        <f t="shared" si="33"/>
        <v>-0.25</v>
      </c>
    </row>
    <row r="398" spans="1:8" ht="12" customHeight="1" x14ac:dyDescent="0.25">
      <c r="A398" s="60"/>
      <c r="B398" s="61"/>
      <c r="C398" s="40" t="s">
        <v>176</v>
      </c>
      <c r="D398" s="44">
        <v>752208</v>
      </c>
      <c r="E398" s="45">
        <f>(D398/D397)*100</f>
        <v>4.0199999999999996</v>
      </c>
      <c r="F398" s="44">
        <v>752208</v>
      </c>
      <c r="G398" s="45">
        <f>(F398/F397)*100</f>
        <v>4.03</v>
      </c>
      <c r="H398" s="46">
        <f t="shared" si="33"/>
        <v>0</v>
      </c>
    </row>
    <row r="399" spans="1:8" ht="12" customHeight="1" x14ac:dyDescent="0.25">
      <c r="A399" s="60"/>
      <c r="B399" s="61"/>
      <c r="C399" s="40" t="s">
        <v>177</v>
      </c>
      <c r="D399" s="44">
        <v>17815117</v>
      </c>
      <c r="E399" s="45">
        <f>(D399/D397)*100</f>
        <v>95.26</v>
      </c>
      <c r="F399" s="44">
        <v>17770015</v>
      </c>
      <c r="G399" s="45">
        <f>(F399/F397)*100</f>
        <v>95.25</v>
      </c>
      <c r="H399" s="43">
        <f t="shared" si="33"/>
        <v>-0.25</v>
      </c>
    </row>
    <row r="400" spans="1:8" ht="12" customHeight="1" x14ac:dyDescent="0.25">
      <c r="A400" s="60"/>
      <c r="B400" s="61"/>
      <c r="C400" s="40" t="s">
        <v>178</v>
      </c>
      <c r="D400" s="44">
        <v>134260</v>
      </c>
      <c r="E400" s="45">
        <f>(D400/D397)*100</f>
        <v>0.72</v>
      </c>
      <c r="F400" s="44">
        <v>133365</v>
      </c>
      <c r="G400" s="45">
        <v>0.72</v>
      </c>
      <c r="H400" s="43">
        <f t="shared" si="33"/>
        <v>-0.67</v>
      </c>
    </row>
    <row r="401" spans="1:8" ht="12" customHeight="1" x14ac:dyDescent="0.25">
      <c r="A401" s="60"/>
      <c r="B401" s="61"/>
      <c r="C401" s="40" t="s">
        <v>179</v>
      </c>
      <c r="D401" s="44"/>
      <c r="E401" s="45"/>
      <c r="F401" s="44"/>
      <c r="G401" s="45"/>
      <c r="H401" s="43"/>
    </row>
    <row r="402" spans="1:8" ht="12" customHeight="1" x14ac:dyDescent="0.25">
      <c r="A402" s="60"/>
      <c r="B402" s="61"/>
      <c r="C402" s="40" t="s">
        <v>180</v>
      </c>
      <c r="D402" s="44"/>
      <c r="E402" s="45"/>
      <c r="F402" s="44"/>
      <c r="G402" s="45"/>
      <c r="H402" s="43"/>
    </row>
    <row r="403" spans="1:8" ht="12" customHeight="1" x14ac:dyDescent="0.25">
      <c r="A403" s="60" t="s">
        <v>225</v>
      </c>
      <c r="B403" s="61" t="s">
        <v>325</v>
      </c>
      <c r="C403" s="40" t="s">
        <v>181</v>
      </c>
      <c r="D403" s="41">
        <f>SUM(D404:D408)</f>
        <v>150696</v>
      </c>
      <c r="E403" s="42">
        <f>SUM(E404:E408)</f>
        <v>100</v>
      </c>
      <c r="F403" s="41">
        <f>SUM(F404:F408)</f>
        <v>124379</v>
      </c>
      <c r="G403" s="42">
        <f>SUM(G404:G408)</f>
        <v>100</v>
      </c>
      <c r="H403" s="43">
        <f t="shared" si="33"/>
        <v>-17.46</v>
      </c>
    </row>
    <row r="404" spans="1:8" ht="12" customHeight="1" x14ac:dyDescent="0.25">
      <c r="A404" s="60"/>
      <c r="B404" s="61"/>
      <c r="C404" s="40" t="s">
        <v>176</v>
      </c>
      <c r="D404" s="44"/>
      <c r="E404" s="45"/>
      <c r="F404" s="44"/>
      <c r="G404" s="45"/>
      <c r="H404" s="43"/>
    </row>
    <row r="405" spans="1:8" ht="12" customHeight="1" x14ac:dyDescent="0.25">
      <c r="A405" s="60"/>
      <c r="B405" s="61"/>
      <c r="C405" s="40" t="s">
        <v>177</v>
      </c>
      <c r="D405" s="44">
        <v>150696</v>
      </c>
      <c r="E405" s="45">
        <f>(D405/D403)*100</f>
        <v>100</v>
      </c>
      <c r="F405" s="44">
        <v>124379</v>
      </c>
      <c r="G405" s="45">
        <f>(F405/F403)*100</f>
        <v>100</v>
      </c>
      <c r="H405" s="43">
        <f t="shared" si="33"/>
        <v>-17.46</v>
      </c>
    </row>
    <row r="406" spans="1:8" ht="12" customHeight="1" x14ac:dyDescent="0.25">
      <c r="A406" s="60"/>
      <c r="B406" s="61"/>
      <c r="C406" s="40" t="s">
        <v>178</v>
      </c>
      <c r="D406" s="44"/>
      <c r="E406" s="45"/>
      <c r="F406" s="44"/>
      <c r="G406" s="45"/>
      <c r="H406" s="43"/>
    </row>
    <row r="407" spans="1:8" ht="12" customHeight="1" x14ac:dyDescent="0.25">
      <c r="A407" s="60"/>
      <c r="B407" s="61"/>
      <c r="C407" s="40" t="s">
        <v>179</v>
      </c>
      <c r="D407" s="44"/>
      <c r="E407" s="45"/>
      <c r="F407" s="44"/>
      <c r="G407" s="45"/>
      <c r="H407" s="43"/>
    </row>
    <row r="408" spans="1:8" ht="12" customHeight="1" x14ac:dyDescent="0.25">
      <c r="A408" s="60"/>
      <c r="B408" s="61"/>
      <c r="C408" s="40" t="s">
        <v>180</v>
      </c>
      <c r="D408" s="44"/>
      <c r="E408" s="45"/>
      <c r="F408" s="44"/>
      <c r="G408" s="45"/>
      <c r="H408" s="43"/>
    </row>
    <row r="409" spans="1:8" ht="12" customHeight="1" x14ac:dyDescent="0.25">
      <c r="A409" s="60" t="s">
        <v>226</v>
      </c>
      <c r="B409" s="61" t="s">
        <v>301</v>
      </c>
      <c r="C409" s="40" t="s">
        <v>181</v>
      </c>
      <c r="D409" s="41">
        <f>SUM(D410:D414)</f>
        <v>861170</v>
      </c>
      <c r="E409" s="42">
        <f>SUM(E410:E414)</f>
        <v>100</v>
      </c>
      <c r="F409" s="41">
        <f>SUM(F410:F414)</f>
        <v>856804</v>
      </c>
      <c r="G409" s="42">
        <f>SUM(G410:G414)</f>
        <v>100</v>
      </c>
      <c r="H409" s="43">
        <f t="shared" si="33"/>
        <v>-0.51</v>
      </c>
    </row>
    <row r="410" spans="1:8" ht="12" customHeight="1" x14ac:dyDescent="0.25">
      <c r="A410" s="60"/>
      <c r="B410" s="61"/>
      <c r="C410" s="40" t="s">
        <v>176</v>
      </c>
      <c r="D410" s="44"/>
      <c r="E410" s="45"/>
      <c r="F410" s="44"/>
      <c r="G410" s="45"/>
      <c r="H410" s="43"/>
    </row>
    <row r="411" spans="1:8" ht="12" customHeight="1" x14ac:dyDescent="0.25">
      <c r="A411" s="60"/>
      <c r="B411" s="61"/>
      <c r="C411" s="40" t="s">
        <v>177</v>
      </c>
      <c r="D411" s="44">
        <v>861170</v>
      </c>
      <c r="E411" s="45">
        <f>(D411/D409)*100</f>
        <v>100</v>
      </c>
      <c r="F411" s="44">
        <v>856804</v>
      </c>
      <c r="G411" s="45">
        <f>(F411/F409)*100</f>
        <v>100</v>
      </c>
      <c r="H411" s="43">
        <f t="shared" si="33"/>
        <v>-0.51</v>
      </c>
    </row>
    <row r="412" spans="1:8" ht="12" customHeight="1" x14ac:dyDescent="0.25">
      <c r="A412" s="60"/>
      <c r="B412" s="61"/>
      <c r="C412" s="40" t="s">
        <v>178</v>
      </c>
      <c r="D412" s="44"/>
      <c r="E412" s="45"/>
      <c r="F412" s="44"/>
      <c r="G412" s="45"/>
      <c r="H412" s="43"/>
    </row>
    <row r="413" spans="1:8" ht="12" customHeight="1" x14ac:dyDescent="0.25">
      <c r="A413" s="60"/>
      <c r="B413" s="61"/>
      <c r="C413" s="40" t="s">
        <v>179</v>
      </c>
      <c r="D413" s="44"/>
      <c r="E413" s="45"/>
      <c r="F413" s="44"/>
      <c r="G413" s="45"/>
      <c r="H413" s="43"/>
    </row>
    <row r="414" spans="1:8" ht="12" customHeight="1" x14ac:dyDescent="0.25">
      <c r="A414" s="60"/>
      <c r="B414" s="61"/>
      <c r="C414" s="40" t="s">
        <v>180</v>
      </c>
      <c r="D414" s="44"/>
      <c r="E414" s="45"/>
      <c r="F414" s="44"/>
      <c r="G414" s="45"/>
      <c r="H414" s="43"/>
    </row>
    <row r="415" spans="1:8" s="29" customFormat="1" ht="12" customHeight="1" x14ac:dyDescent="0.25">
      <c r="A415" s="62" t="s">
        <v>227</v>
      </c>
      <c r="B415" s="63" t="s">
        <v>388</v>
      </c>
      <c r="C415" s="33" t="s">
        <v>181</v>
      </c>
      <c r="D415" s="34">
        <f>SUM(D416:D420)</f>
        <v>14265597</v>
      </c>
      <c r="E415" s="35">
        <f>SUM(E416:E420)</f>
        <v>100</v>
      </c>
      <c r="F415" s="34">
        <f>SUM(F416:F420)</f>
        <v>16671703.92</v>
      </c>
      <c r="G415" s="35">
        <f>SUM(G416:G420)</f>
        <v>100</v>
      </c>
      <c r="H415" s="36">
        <f t="shared" ref="H415:H420" si="36">F415/D415*100-100</f>
        <v>16.87</v>
      </c>
    </row>
    <row r="416" spans="1:8" s="29" customFormat="1" ht="12" customHeight="1" x14ac:dyDescent="0.25">
      <c r="A416" s="62"/>
      <c r="B416" s="63"/>
      <c r="C416" s="33" t="s">
        <v>176</v>
      </c>
      <c r="D416" s="38">
        <f>D422+D428+D434+D440+D446+D452+D458+D464+D470+D476+D482</f>
        <v>6997993</v>
      </c>
      <c r="E416" s="37">
        <f>(D416/D415)*100</f>
        <v>49.06</v>
      </c>
      <c r="F416" s="38">
        <f>F422+F428+F434+F440+F446+F452+F458+F464+F470+F476+F482</f>
        <v>6997983</v>
      </c>
      <c r="G416" s="37">
        <f>(F416/F415)*100</f>
        <v>41.98</v>
      </c>
      <c r="H416" s="39">
        <f t="shared" si="36"/>
        <v>0</v>
      </c>
    </row>
    <row r="417" spans="1:8" s="29" customFormat="1" ht="12" customHeight="1" x14ac:dyDescent="0.25">
      <c r="A417" s="62"/>
      <c r="B417" s="63"/>
      <c r="C417" s="33" t="s">
        <v>177</v>
      </c>
      <c r="D417" s="38">
        <f t="shared" ref="D417:F420" si="37">D423+D429+D435+D441+D447+D453+D459+D465+D471+D477+D483</f>
        <v>2140604</v>
      </c>
      <c r="E417" s="37">
        <f>(D417/D415)*100</f>
        <v>15.01</v>
      </c>
      <c r="F417" s="38">
        <f t="shared" si="37"/>
        <v>2090988</v>
      </c>
      <c r="G417" s="37">
        <f>(F417/F415)*100</f>
        <v>12.54</v>
      </c>
      <c r="H417" s="36">
        <f t="shared" si="36"/>
        <v>-2.3199999999999998</v>
      </c>
    </row>
    <row r="418" spans="1:8" s="29" customFormat="1" ht="12" customHeight="1" x14ac:dyDescent="0.25">
      <c r="A418" s="62"/>
      <c r="B418" s="63"/>
      <c r="C418" s="33" t="s">
        <v>178</v>
      </c>
      <c r="D418" s="38"/>
      <c r="E418" s="37"/>
      <c r="F418" s="38"/>
      <c r="G418" s="37"/>
      <c r="H418" s="36"/>
    </row>
    <row r="419" spans="1:8" s="29" customFormat="1" ht="12" customHeight="1" x14ac:dyDescent="0.25">
      <c r="A419" s="62"/>
      <c r="B419" s="63"/>
      <c r="C419" s="33" t="s">
        <v>179</v>
      </c>
      <c r="D419" s="38"/>
      <c r="E419" s="37"/>
      <c r="F419" s="38"/>
      <c r="G419" s="37"/>
      <c r="H419" s="36"/>
    </row>
    <row r="420" spans="1:8" s="29" customFormat="1" ht="12" customHeight="1" x14ac:dyDescent="0.25">
      <c r="A420" s="62"/>
      <c r="B420" s="63"/>
      <c r="C420" s="33" t="s">
        <v>180</v>
      </c>
      <c r="D420" s="38">
        <f t="shared" si="37"/>
        <v>5127000</v>
      </c>
      <c r="E420" s="37">
        <v>35.93</v>
      </c>
      <c r="F420" s="38">
        <f t="shared" si="37"/>
        <v>7582732.9199999999</v>
      </c>
      <c r="G420" s="37">
        <f>(F420/F415)*100</f>
        <v>45.48</v>
      </c>
      <c r="H420" s="36">
        <f t="shared" si="36"/>
        <v>47.9</v>
      </c>
    </row>
    <row r="421" spans="1:8" ht="12" customHeight="1" x14ac:dyDescent="0.25">
      <c r="A421" s="60" t="s">
        <v>228</v>
      </c>
      <c r="B421" s="61" t="s">
        <v>387</v>
      </c>
      <c r="C421" s="40" t="s">
        <v>181</v>
      </c>
      <c r="D421" s="41">
        <f>SUM(D422:D426)</f>
        <v>2600</v>
      </c>
      <c r="E421" s="42">
        <f>SUM(E422:E426)</f>
        <v>100</v>
      </c>
      <c r="F421" s="41">
        <f>SUM(F422:F426)</f>
        <v>2600</v>
      </c>
      <c r="G421" s="42">
        <f>SUM(G422:G426)</f>
        <v>100</v>
      </c>
      <c r="H421" s="46">
        <f t="shared" ref="H421:H423" si="38">F421/D421*100-100</f>
        <v>0</v>
      </c>
    </row>
    <row r="422" spans="1:8" ht="12" customHeight="1" x14ac:dyDescent="0.25">
      <c r="A422" s="60"/>
      <c r="B422" s="61"/>
      <c r="C422" s="40" t="s">
        <v>176</v>
      </c>
      <c r="D422" s="44"/>
      <c r="E422" s="45"/>
      <c r="F422" s="44"/>
      <c r="G422" s="45"/>
      <c r="H422" s="43"/>
    </row>
    <row r="423" spans="1:8" ht="12" customHeight="1" x14ac:dyDescent="0.25">
      <c r="A423" s="60"/>
      <c r="B423" s="61"/>
      <c r="C423" s="40" t="s">
        <v>177</v>
      </c>
      <c r="D423" s="44">
        <v>2600</v>
      </c>
      <c r="E423" s="45">
        <f>(D423/D421)*100</f>
        <v>100</v>
      </c>
      <c r="F423" s="44">
        <v>2600</v>
      </c>
      <c r="G423" s="45">
        <f>(F423/F421)*100</f>
        <v>100</v>
      </c>
      <c r="H423" s="46">
        <f t="shared" si="38"/>
        <v>0</v>
      </c>
    </row>
    <row r="424" spans="1:8" ht="12" customHeight="1" x14ac:dyDescent="0.25">
      <c r="A424" s="60"/>
      <c r="B424" s="61"/>
      <c r="C424" s="40" t="s">
        <v>178</v>
      </c>
      <c r="D424" s="44"/>
      <c r="E424" s="45"/>
      <c r="F424" s="44"/>
      <c r="G424" s="45"/>
      <c r="H424" s="43"/>
    </row>
    <row r="425" spans="1:8" ht="12" customHeight="1" x14ac:dyDescent="0.25">
      <c r="A425" s="60"/>
      <c r="B425" s="61"/>
      <c r="C425" s="40" t="s">
        <v>179</v>
      </c>
      <c r="D425" s="44"/>
      <c r="E425" s="45"/>
      <c r="F425" s="44"/>
      <c r="G425" s="45"/>
      <c r="H425" s="43"/>
    </row>
    <row r="426" spans="1:8" ht="12" customHeight="1" x14ac:dyDescent="0.25">
      <c r="A426" s="60"/>
      <c r="B426" s="61"/>
      <c r="C426" s="40" t="s">
        <v>180</v>
      </c>
      <c r="D426" s="44"/>
      <c r="E426" s="45"/>
      <c r="F426" s="44"/>
      <c r="G426" s="45"/>
      <c r="H426" s="43"/>
    </row>
    <row r="427" spans="1:8" ht="12" customHeight="1" x14ac:dyDescent="0.25">
      <c r="A427" s="60" t="s">
        <v>280</v>
      </c>
      <c r="B427" s="61" t="s">
        <v>389</v>
      </c>
      <c r="C427" s="40" t="s">
        <v>181</v>
      </c>
      <c r="D427" s="41">
        <f>SUM(D428:D432)</f>
        <v>111614</v>
      </c>
      <c r="E427" s="42">
        <f>SUM(E428:E432)</f>
        <v>100</v>
      </c>
      <c r="F427" s="41">
        <f>SUM(F428:F432)</f>
        <v>108740</v>
      </c>
      <c r="G427" s="42">
        <f>SUM(G428:G432)</f>
        <v>100</v>
      </c>
      <c r="H427" s="43">
        <f t="shared" ref="H427:H429" si="39">F427/D427*100-100</f>
        <v>-2.57</v>
      </c>
    </row>
    <row r="428" spans="1:8" ht="12" customHeight="1" x14ac:dyDescent="0.25">
      <c r="A428" s="60"/>
      <c r="B428" s="61"/>
      <c r="C428" s="40" t="s">
        <v>176</v>
      </c>
      <c r="D428" s="44"/>
      <c r="E428" s="45"/>
      <c r="F428" s="44"/>
      <c r="G428" s="45"/>
      <c r="H428" s="43"/>
    </row>
    <row r="429" spans="1:8" ht="12" customHeight="1" x14ac:dyDescent="0.25">
      <c r="A429" s="60"/>
      <c r="B429" s="61"/>
      <c r="C429" s="40" t="s">
        <v>177</v>
      </c>
      <c r="D429" s="44">
        <v>111614</v>
      </c>
      <c r="E429" s="45">
        <f>(D429/D427)*100</f>
        <v>100</v>
      </c>
      <c r="F429" s="44">
        <v>108740</v>
      </c>
      <c r="G429" s="45">
        <f>(F429/F427)*100</f>
        <v>100</v>
      </c>
      <c r="H429" s="43">
        <f t="shared" si="39"/>
        <v>-2.57</v>
      </c>
    </row>
    <row r="430" spans="1:8" ht="12" customHeight="1" x14ac:dyDescent="0.25">
      <c r="A430" s="60"/>
      <c r="B430" s="61"/>
      <c r="C430" s="40" t="s">
        <v>178</v>
      </c>
      <c r="D430" s="44"/>
      <c r="E430" s="45"/>
      <c r="F430" s="44"/>
      <c r="G430" s="45"/>
      <c r="H430" s="43"/>
    </row>
    <row r="431" spans="1:8" ht="12" customHeight="1" x14ac:dyDescent="0.25">
      <c r="A431" s="60"/>
      <c r="B431" s="61"/>
      <c r="C431" s="40" t="s">
        <v>179</v>
      </c>
      <c r="D431" s="44"/>
      <c r="E431" s="45"/>
      <c r="F431" s="44"/>
      <c r="G431" s="45"/>
      <c r="H431" s="43"/>
    </row>
    <row r="432" spans="1:8" ht="12" customHeight="1" x14ac:dyDescent="0.25">
      <c r="A432" s="60"/>
      <c r="B432" s="61"/>
      <c r="C432" s="40" t="s">
        <v>180</v>
      </c>
      <c r="D432" s="44"/>
      <c r="E432" s="45"/>
      <c r="F432" s="44"/>
      <c r="G432" s="45"/>
      <c r="H432" s="43"/>
    </row>
    <row r="433" spans="1:8" ht="12" customHeight="1" x14ac:dyDescent="0.25">
      <c r="A433" s="60" t="s">
        <v>229</v>
      </c>
      <c r="B433" s="61" t="s">
        <v>335</v>
      </c>
      <c r="C433" s="40" t="s">
        <v>181</v>
      </c>
      <c r="D433" s="41">
        <f>SUM(D434:D438)</f>
        <v>2800000</v>
      </c>
      <c r="E433" s="42">
        <f>SUM(E434:E438)</f>
        <v>100</v>
      </c>
      <c r="F433" s="41">
        <f>SUM(F434:F438)</f>
        <v>2807203.7</v>
      </c>
      <c r="G433" s="42">
        <f>SUM(G434:G438)</f>
        <v>100</v>
      </c>
      <c r="H433" s="43">
        <f t="shared" ref="H433:H438" si="40">F433/D433*100-100</f>
        <v>0.26</v>
      </c>
    </row>
    <row r="434" spans="1:8" ht="12" customHeight="1" x14ac:dyDescent="0.25">
      <c r="A434" s="60"/>
      <c r="B434" s="61"/>
      <c r="C434" s="40" t="s">
        <v>176</v>
      </c>
      <c r="D434" s="44"/>
      <c r="E434" s="45"/>
      <c r="F434" s="44"/>
      <c r="G434" s="45"/>
      <c r="H434" s="43"/>
    </row>
    <row r="435" spans="1:8" ht="12" customHeight="1" x14ac:dyDescent="0.25">
      <c r="A435" s="60"/>
      <c r="B435" s="61"/>
      <c r="C435" s="40" t="s">
        <v>177</v>
      </c>
      <c r="D435" s="44"/>
      <c r="E435" s="45"/>
      <c r="F435" s="44"/>
      <c r="G435" s="45"/>
      <c r="H435" s="43"/>
    </row>
    <row r="436" spans="1:8" ht="12" customHeight="1" x14ac:dyDescent="0.25">
      <c r="A436" s="60"/>
      <c r="B436" s="61"/>
      <c r="C436" s="40" t="s">
        <v>178</v>
      </c>
      <c r="D436" s="44"/>
      <c r="E436" s="45"/>
      <c r="F436" s="44"/>
      <c r="G436" s="45"/>
      <c r="H436" s="43"/>
    </row>
    <row r="437" spans="1:8" ht="12" customHeight="1" x14ac:dyDescent="0.25">
      <c r="A437" s="60"/>
      <c r="B437" s="61"/>
      <c r="C437" s="40" t="s">
        <v>179</v>
      </c>
      <c r="D437" s="44"/>
      <c r="E437" s="45"/>
      <c r="F437" s="44"/>
      <c r="G437" s="45"/>
      <c r="H437" s="43"/>
    </row>
    <row r="438" spans="1:8" ht="12" customHeight="1" x14ac:dyDescent="0.25">
      <c r="A438" s="60"/>
      <c r="B438" s="61"/>
      <c r="C438" s="40" t="s">
        <v>180</v>
      </c>
      <c r="D438" s="44">
        <v>2800000</v>
      </c>
      <c r="E438" s="45">
        <f>(D438/D433)*100</f>
        <v>100</v>
      </c>
      <c r="F438" s="44">
        <v>2807203.7</v>
      </c>
      <c r="G438" s="45">
        <f>(F438/F433)*100</f>
        <v>100</v>
      </c>
      <c r="H438" s="43">
        <f t="shared" si="40"/>
        <v>0.26</v>
      </c>
    </row>
    <row r="439" spans="1:8" ht="12" customHeight="1" x14ac:dyDescent="0.25">
      <c r="A439" s="60" t="s">
        <v>230</v>
      </c>
      <c r="B439" s="61" t="s">
        <v>326</v>
      </c>
      <c r="C439" s="40" t="s">
        <v>181</v>
      </c>
      <c r="D439" s="41">
        <f>SUM(D440:D444)</f>
        <v>2011371</v>
      </c>
      <c r="E439" s="42">
        <f>SUM(E440:E444)</f>
        <v>100</v>
      </c>
      <c r="F439" s="41">
        <f>SUM(F440:F444)</f>
        <v>4430470</v>
      </c>
      <c r="G439" s="42">
        <f>SUM(G440:G444)</f>
        <v>100</v>
      </c>
      <c r="H439" s="43">
        <f t="shared" ref="H439:H447" si="41">F439/D439*100-100</f>
        <v>120.27</v>
      </c>
    </row>
    <row r="440" spans="1:8" ht="12" customHeight="1" x14ac:dyDescent="0.25">
      <c r="A440" s="60"/>
      <c r="B440" s="61"/>
      <c r="C440" s="40" t="s">
        <v>176</v>
      </c>
      <c r="D440" s="44"/>
      <c r="E440" s="45"/>
      <c r="F440" s="44"/>
      <c r="G440" s="45"/>
      <c r="H440" s="43"/>
    </row>
    <row r="441" spans="1:8" ht="12" customHeight="1" x14ac:dyDescent="0.25">
      <c r="A441" s="60"/>
      <c r="B441" s="61"/>
      <c r="C441" s="40" t="s">
        <v>177</v>
      </c>
      <c r="D441" s="44">
        <v>36371</v>
      </c>
      <c r="E441" s="45">
        <f>(D441/D439)*100</f>
        <v>1.81</v>
      </c>
      <c r="F441" s="44">
        <v>33262</v>
      </c>
      <c r="G441" s="45">
        <f>(F441/F439)*100</f>
        <v>0.75</v>
      </c>
      <c r="H441" s="43">
        <f t="shared" si="41"/>
        <v>-8.5500000000000007</v>
      </c>
    </row>
    <row r="442" spans="1:8" ht="12" customHeight="1" x14ac:dyDescent="0.25">
      <c r="A442" s="60"/>
      <c r="B442" s="61"/>
      <c r="C442" s="40" t="s">
        <v>178</v>
      </c>
      <c r="D442" s="44"/>
      <c r="E442" s="45"/>
      <c r="F442" s="44"/>
      <c r="G442" s="45"/>
      <c r="H442" s="43"/>
    </row>
    <row r="443" spans="1:8" ht="12" customHeight="1" x14ac:dyDescent="0.25">
      <c r="A443" s="60"/>
      <c r="B443" s="61"/>
      <c r="C443" s="40" t="s">
        <v>179</v>
      </c>
      <c r="D443" s="44"/>
      <c r="E443" s="45"/>
      <c r="F443" s="44"/>
      <c r="G443" s="45"/>
      <c r="H443" s="43"/>
    </row>
    <row r="444" spans="1:8" ht="12" customHeight="1" x14ac:dyDescent="0.25">
      <c r="A444" s="60"/>
      <c r="B444" s="61"/>
      <c r="C444" s="40" t="s">
        <v>180</v>
      </c>
      <c r="D444" s="44">
        <v>1975000</v>
      </c>
      <c r="E444" s="45">
        <f>(D444/D439)*100</f>
        <v>98.19</v>
      </c>
      <c r="F444" s="44">
        <v>4397208</v>
      </c>
      <c r="G444" s="45">
        <f>(F444/F439)*100</f>
        <v>99.25</v>
      </c>
      <c r="H444" s="43">
        <f t="shared" si="41"/>
        <v>122.64</v>
      </c>
    </row>
    <row r="445" spans="1:8" ht="12" customHeight="1" x14ac:dyDescent="0.25">
      <c r="A445" s="60" t="s">
        <v>231</v>
      </c>
      <c r="B445" s="61" t="s">
        <v>301</v>
      </c>
      <c r="C445" s="40" t="s">
        <v>181</v>
      </c>
      <c r="D445" s="41">
        <f>SUM(D446:D450)</f>
        <v>233569</v>
      </c>
      <c r="E445" s="42">
        <f>SUM(E446:E450)</f>
        <v>100</v>
      </c>
      <c r="F445" s="41">
        <f>SUM(F446:F450)</f>
        <v>212545</v>
      </c>
      <c r="G445" s="42">
        <f>SUM(G446:G450)</f>
        <v>100</v>
      </c>
      <c r="H445" s="43">
        <f t="shared" si="41"/>
        <v>-9</v>
      </c>
    </row>
    <row r="446" spans="1:8" ht="12" customHeight="1" x14ac:dyDescent="0.25">
      <c r="A446" s="60"/>
      <c r="B446" s="61"/>
      <c r="C446" s="40" t="s">
        <v>176</v>
      </c>
      <c r="D446" s="44"/>
      <c r="E446" s="45"/>
      <c r="F446" s="44"/>
      <c r="G446" s="45"/>
      <c r="H446" s="43"/>
    </row>
    <row r="447" spans="1:8" ht="12" customHeight="1" x14ac:dyDescent="0.25">
      <c r="A447" s="60"/>
      <c r="B447" s="61"/>
      <c r="C447" s="40" t="s">
        <v>177</v>
      </c>
      <c r="D447" s="44">
        <v>233569</v>
      </c>
      <c r="E447" s="45">
        <f>(D447/D445)*100</f>
        <v>100</v>
      </c>
      <c r="F447" s="44">
        <v>212545</v>
      </c>
      <c r="G447" s="45">
        <f>(F447/F445)*100</f>
        <v>100</v>
      </c>
      <c r="H447" s="43">
        <f t="shared" si="41"/>
        <v>-9</v>
      </c>
    </row>
    <row r="448" spans="1:8" ht="12" customHeight="1" x14ac:dyDescent="0.25">
      <c r="A448" s="60"/>
      <c r="B448" s="61"/>
      <c r="C448" s="40" t="s">
        <v>178</v>
      </c>
      <c r="D448" s="44"/>
      <c r="E448" s="45"/>
      <c r="F448" s="44"/>
      <c r="G448" s="45"/>
      <c r="H448" s="43"/>
    </row>
    <row r="449" spans="1:8" ht="12" customHeight="1" x14ac:dyDescent="0.25">
      <c r="A449" s="60"/>
      <c r="B449" s="61"/>
      <c r="C449" s="40" t="s">
        <v>179</v>
      </c>
      <c r="D449" s="44"/>
      <c r="E449" s="45"/>
      <c r="F449" s="44"/>
      <c r="G449" s="45"/>
      <c r="H449" s="43"/>
    </row>
    <row r="450" spans="1:8" ht="12" customHeight="1" x14ac:dyDescent="0.25">
      <c r="A450" s="60"/>
      <c r="B450" s="61"/>
      <c r="C450" s="40" t="s">
        <v>180</v>
      </c>
      <c r="D450" s="44"/>
      <c r="E450" s="45"/>
      <c r="F450" s="44"/>
      <c r="G450" s="45"/>
      <c r="H450" s="43"/>
    </row>
    <row r="451" spans="1:8" ht="12" customHeight="1" x14ac:dyDescent="0.25">
      <c r="A451" s="60" t="s">
        <v>232</v>
      </c>
      <c r="B451" s="61" t="s">
        <v>327</v>
      </c>
      <c r="C451" s="40" t="s">
        <v>181</v>
      </c>
      <c r="D451" s="41">
        <f>SUM(D452:D456)</f>
        <v>151153</v>
      </c>
      <c r="E451" s="42">
        <f>SUM(E452:E456)</f>
        <v>100</v>
      </c>
      <c r="F451" s="41">
        <f>SUM(F452:F456)</f>
        <v>163478.39999999999</v>
      </c>
      <c r="G451" s="42">
        <f>SUM(G452:G456)</f>
        <v>100</v>
      </c>
      <c r="H451" s="43">
        <f t="shared" ref="H451:H456" si="42">F451/D451*100-100</f>
        <v>8.15</v>
      </c>
    </row>
    <row r="452" spans="1:8" ht="12" customHeight="1" x14ac:dyDescent="0.25">
      <c r="A452" s="60"/>
      <c r="B452" s="61"/>
      <c r="C452" s="40" t="s">
        <v>176</v>
      </c>
      <c r="D452" s="44">
        <v>70272</v>
      </c>
      <c r="E452" s="45">
        <f>(D452/D451)*100</f>
        <v>46.49</v>
      </c>
      <c r="F452" s="44">
        <v>70272</v>
      </c>
      <c r="G452" s="45">
        <f>(F452/F451)*100</f>
        <v>42.99</v>
      </c>
      <c r="H452" s="46">
        <f t="shared" si="42"/>
        <v>0</v>
      </c>
    </row>
    <row r="453" spans="1:8" ht="12" customHeight="1" x14ac:dyDescent="0.25">
      <c r="A453" s="60"/>
      <c r="B453" s="61"/>
      <c r="C453" s="40" t="s">
        <v>177</v>
      </c>
      <c r="D453" s="44">
        <v>18881</v>
      </c>
      <c r="E453" s="45">
        <f>(D453/D451)*100</f>
        <v>12.49</v>
      </c>
      <c r="F453" s="44">
        <v>18880</v>
      </c>
      <c r="G453" s="45">
        <f>(F453/F451)*100</f>
        <v>11.55</v>
      </c>
      <c r="H453" s="43">
        <f t="shared" si="42"/>
        <v>-0.01</v>
      </c>
    </row>
    <row r="454" spans="1:8" ht="12" customHeight="1" x14ac:dyDescent="0.25">
      <c r="A454" s="60"/>
      <c r="B454" s="61"/>
      <c r="C454" s="40" t="s">
        <v>178</v>
      </c>
      <c r="D454" s="44"/>
      <c r="E454" s="45"/>
      <c r="F454" s="44"/>
      <c r="G454" s="45"/>
      <c r="H454" s="43"/>
    </row>
    <row r="455" spans="1:8" ht="12" customHeight="1" x14ac:dyDescent="0.25">
      <c r="A455" s="60"/>
      <c r="B455" s="61"/>
      <c r="C455" s="40" t="s">
        <v>179</v>
      </c>
      <c r="D455" s="44"/>
      <c r="E455" s="45"/>
      <c r="F455" s="44"/>
      <c r="G455" s="45"/>
      <c r="H455" s="43"/>
    </row>
    <row r="456" spans="1:8" ht="12" customHeight="1" x14ac:dyDescent="0.25">
      <c r="A456" s="60"/>
      <c r="B456" s="61"/>
      <c r="C456" s="40" t="s">
        <v>180</v>
      </c>
      <c r="D456" s="44">
        <v>62000</v>
      </c>
      <c r="E456" s="45">
        <f>(D456/D451)*100</f>
        <v>41.02</v>
      </c>
      <c r="F456" s="44">
        <v>74326.399999999994</v>
      </c>
      <c r="G456" s="45">
        <v>45.46</v>
      </c>
      <c r="H456" s="43">
        <f t="shared" si="42"/>
        <v>19.88</v>
      </c>
    </row>
    <row r="457" spans="1:8" ht="12" customHeight="1" x14ac:dyDescent="0.25">
      <c r="A457" s="60" t="s">
        <v>233</v>
      </c>
      <c r="B457" s="61" t="s">
        <v>328</v>
      </c>
      <c r="C457" s="40" t="s">
        <v>181</v>
      </c>
      <c r="D457" s="41">
        <f>SUM(D458:D462)</f>
        <v>454387</v>
      </c>
      <c r="E457" s="42">
        <f>SUM(E458:E462)</f>
        <v>100</v>
      </c>
      <c r="F457" s="41">
        <f>SUM(F458:F462)</f>
        <v>468219.82</v>
      </c>
      <c r="G457" s="42">
        <f>SUM(G458:G462)</f>
        <v>100</v>
      </c>
      <c r="H457" s="43">
        <f t="shared" ref="H457:H483" si="43">F457/D457*100-100</f>
        <v>3.04</v>
      </c>
    </row>
    <row r="458" spans="1:8" ht="12" customHeight="1" x14ac:dyDescent="0.25">
      <c r="A458" s="60"/>
      <c r="B458" s="61"/>
      <c r="C458" s="40" t="s">
        <v>176</v>
      </c>
      <c r="D458" s="44">
        <v>102650</v>
      </c>
      <c r="E458" s="45">
        <f>(D458/D457)*100</f>
        <v>22.59</v>
      </c>
      <c r="F458" s="44">
        <v>102650</v>
      </c>
      <c r="G458" s="45">
        <f>(F458/F457)*100</f>
        <v>21.92</v>
      </c>
      <c r="H458" s="46">
        <f t="shared" si="43"/>
        <v>0</v>
      </c>
    </row>
    <row r="459" spans="1:8" ht="12" customHeight="1" x14ac:dyDescent="0.25">
      <c r="A459" s="60"/>
      <c r="B459" s="61"/>
      <c r="C459" s="40" t="s">
        <v>177</v>
      </c>
      <c r="D459" s="44">
        <v>61737</v>
      </c>
      <c r="E459" s="45">
        <f>(D459/D457)*100</f>
        <v>13.59</v>
      </c>
      <c r="F459" s="44">
        <v>61575</v>
      </c>
      <c r="G459" s="45">
        <f>(F459/F457)*100</f>
        <v>13.15</v>
      </c>
      <c r="H459" s="43">
        <f t="shared" si="43"/>
        <v>-0.26</v>
      </c>
    </row>
    <row r="460" spans="1:8" ht="12" customHeight="1" x14ac:dyDescent="0.25">
      <c r="A460" s="60"/>
      <c r="B460" s="61"/>
      <c r="C460" s="40" t="s">
        <v>178</v>
      </c>
      <c r="D460" s="44"/>
      <c r="E460" s="45"/>
      <c r="F460" s="44"/>
      <c r="G460" s="45"/>
      <c r="H460" s="43"/>
    </row>
    <row r="461" spans="1:8" ht="12" customHeight="1" x14ac:dyDescent="0.25">
      <c r="A461" s="60"/>
      <c r="B461" s="61"/>
      <c r="C461" s="40" t="s">
        <v>179</v>
      </c>
      <c r="D461" s="44"/>
      <c r="E461" s="45"/>
      <c r="F461" s="44"/>
      <c r="G461" s="45"/>
      <c r="H461" s="43"/>
    </row>
    <row r="462" spans="1:8" ht="12" customHeight="1" x14ac:dyDescent="0.25">
      <c r="A462" s="60"/>
      <c r="B462" s="61"/>
      <c r="C462" s="40" t="s">
        <v>180</v>
      </c>
      <c r="D462" s="44">
        <v>290000</v>
      </c>
      <c r="E462" s="45">
        <f>(D462/D457)*100</f>
        <v>63.82</v>
      </c>
      <c r="F462" s="44">
        <v>303994.82</v>
      </c>
      <c r="G462" s="45">
        <f>(F462/F457)*100</f>
        <v>64.930000000000007</v>
      </c>
      <c r="H462" s="43">
        <f t="shared" si="43"/>
        <v>4.83</v>
      </c>
    </row>
    <row r="463" spans="1:8" ht="12" customHeight="1" x14ac:dyDescent="0.25">
      <c r="A463" s="60" t="s">
        <v>329</v>
      </c>
      <c r="B463" s="61" t="s">
        <v>330</v>
      </c>
      <c r="C463" s="40" t="s">
        <v>181</v>
      </c>
      <c r="D463" s="41">
        <f>SUM(D464:D468)</f>
        <v>327996</v>
      </c>
      <c r="E463" s="42">
        <f>SUM(E464:E468)</f>
        <v>100</v>
      </c>
      <c r="F463" s="41">
        <f>SUM(F464:F468)</f>
        <v>313774</v>
      </c>
      <c r="G463" s="42">
        <f>SUM(G464:G468)</f>
        <v>100</v>
      </c>
      <c r="H463" s="43">
        <f t="shared" si="43"/>
        <v>-4.34</v>
      </c>
    </row>
    <row r="464" spans="1:8" ht="12" customHeight="1" x14ac:dyDescent="0.25">
      <c r="A464" s="60"/>
      <c r="B464" s="61"/>
      <c r="C464" s="40" t="s">
        <v>176</v>
      </c>
      <c r="D464" s="44"/>
      <c r="E464" s="45"/>
      <c r="F464" s="44"/>
      <c r="G464" s="45"/>
      <c r="H464" s="43"/>
    </row>
    <row r="465" spans="1:8" ht="12" customHeight="1" x14ac:dyDescent="0.25">
      <c r="A465" s="60"/>
      <c r="B465" s="61"/>
      <c r="C465" s="40" t="s">
        <v>177</v>
      </c>
      <c r="D465" s="44">
        <v>327996</v>
      </c>
      <c r="E465" s="45">
        <f>(D465/D463)*100</f>
        <v>100</v>
      </c>
      <c r="F465" s="44">
        <v>313774</v>
      </c>
      <c r="G465" s="45">
        <f>(F465/F463)*100</f>
        <v>100</v>
      </c>
      <c r="H465" s="43">
        <f t="shared" si="43"/>
        <v>-4.34</v>
      </c>
    </row>
    <row r="466" spans="1:8" ht="12" customHeight="1" x14ac:dyDescent="0.25">
      <c r="A466" s="60"/>
      <c r="B466" s="61"/>
      <c r="C466" s="40" t="s">
        <v>178</v>
      </c>
      <c r="D466" s="44"/>
      <c r="E466" s="45"/>
      <c r="F466" s="44"/>
      <c r="G466" s="45"/>
      <c r="H466" s="43"/>
    </row>
    <row r="467" spans="1:8" ht="12" customHeight="1" x14ac:dyDescent="0.25">
      <c r="A467" s="60"/>
      <c r="B467" s="61"/>
      <c r="C467" s="40" t="s">
        <v>179</v>
      </c>
      <c r="D467" s="44"/>
      <c r="E467" s="45"/>
      <c r="F467" s="44"/>
      <c r="G467" s="45"/>
      <c r="H467" s="43"/>
    </row>
    <row r="468" spans="1:8" ht="12" customHeight="1" x14ac:dyDescent="0.25">
      <c r="A468" s="60"/>
      <c r="B468" s="61"/>
      <c r="C468" s="40" t="s">
        <v>180</v>
      </c>
      <c r="D468" s="44"/>
      <c r="E468" s="45"/>
      <c r="F468" s="44"/>
      <c r="G468" s="45"/>
      <c r="H468" s="43"/>
    </row>
    <row r="469" spans="1:8" ht="12" customHeight="1" x14ac:dyDescent="0.25">
      <c r="A469" s="60" t="s">
        <v>385</v>
      </c>
      <c r="B469" s="61" t="s">
        <v>386</v>
      </c>
      <c r="C469" s="40" t="s">
        <v>181</v>
      </c>
      <c r="D469" s="41">
        <f>SUM(D470:D474)</f>
        <v>650</v>
      </c>
      <c r="E469" s="42">
        <f>SUM(E470:E474)</f>
        <v>100</v>
      </c>
      <c r="F469" s="41">
        <f>SUM(F470:F474)</f>
        <v>520</v>
      </c>
      <c r="G469" s="42">
        <f>SUM(G470:G474)</f>
        <v>100</v>
      </c>
      <c r="H469" s="43">
        <f t="shared" si="43"/>
        <v>-20</v>
      </c>
    </row>
    <row r="470" spans="1:8" ht="12" customHeight="1" x14ac:dyDescent="0.25">
      <c r="A470" s="60"/>
      <c r="B470" s="61"/>
      <c r="C470" s="40" t="s">
        <v>176</v>
      </c>
      <c r="D470" s="44"/>
      <c r="E470" s="45"/>
      <c r="F470" s="44"/>
      <c r="G470" s="45"/>
      <c r="H470" s="43"/>
    </row>
    <row r="471" spans="1:8" ht="12" customHeight="1" x14ac:dyDescent="0.25">
      <c r="A471" s="60"/>
      <c r="B471" s="61"/>
      <c r="C471" s="40" t="s">
        <v>177</v>
      </c>
      <c r="D471" s="44">
        <v>650</v>
      </c>
      <c r="E471" s="45">
        <f>(D471/D469)*100</f>
        <v>100</v>
      </c>
      <c r="F471" s="44">
        <v>520</v>
      </c>
      <c r="G471" s="45">
        <f>(F471/F469)*100</f>
        <v>100</v>
      </c>
      <c r="H471" s="43">
        <f t="shared" si="43"/>
        <v>-20</v>
      </c>
    </row>
    <row r="472" spans="1:8" ht="12" customHeight="1" x14ac:dyDescent="0.25">
      <c r="A472" s="60"/>
      <c r="B472" s="61"/>
      <c r="C472" s="40" t="s">
        <v>178</v>
      </c>
      <c r="D472" s="44"/>
      <c r="E472" s="45"/>
      <c r="F472" s="44"/>
      <c r="G472" s="45"/>
      <c r="H472" s="43"/>
    </row>
    <row r="473" spans="1:8" ht="12" customHeight="1" x14ac:dyDescent="0.25">
      <c r="A473" s="60"/>
      <c r="B473" s="61"/>
      <c r="C473" s="40" t="s">
        <v>179</v>
      </c>
      <c r="D473" s="44"/>
      <c r="E473" s="45"/>
      <c r="F473" s="44"/>
      <c r="G473" s="45"/>
      <c r="H473" s="43"/>
    </row>
    <row r="474" spans="1:8" ht="12" customHeight="1" x14ac:dyDescent="0.25">
      <c r="A474" s="60"/>
      <c r="B474" s="61"/>
      <c r="C474" s="40" t="s">
        <v>180</v>
      </c>
      <c r="D474" s="44"/>
      <c r="E474" s="45"/>
      <c r="F474" s="44"/>
      <c r="G474" s="45"/>
      <c r="H474" s="43"/>
    </row>
    <row r="475" spans="1:8" ht="12" customHeight="1" x14ac:dyDescent="0.25">
      <c r="A475" s="60" t="s">
        <v>331</v>
      </c>
      <c r="B475" s="61" t="s">
        <v>332</v>
      </c>
      <c r="C475" s="40" t="s">
        <v>181</v>
      </c>
      <c r="D475" s="41">
        <f>SUM(D476:D480)</f>
        <v>2534400</v>
      </c>
      <c r="E475" s="42">
        <f>SUM(E476:E480)</f>
        <v>100</v>
      </c>
      <c r="F475" s="41">
        <f>SUM(F476:F480)</f>
        <v>2533276</v>
      </c>
      <c r="G475" s="42">
        <f>SUM(G476:G480)</f>
        <v>100</v>
      </c>
      <c r="H475" s="43">
        <f t="shared" si="43"/>
        <v>-0.04</v>
      </c>
    </row>
    <row r="476" spans="1:8" ht="12" customHeight="1" x14ac:dyDescent="0.25">
      <c r="A476" s="60"/>
      <c r="B476" s="61"/>
      <c r="C476" s="40" t="s">
        <v>176</v>
      </c>
      <c r="D476" s="44">
        <v>2000359</v>
      </c>
      <c r="E476" s="45">
        <f>(D476/D475)*100</f>
        <v>78.930000000000007</v>
      </c>
      <c r="F476" s="44">
        <v>2000349</v>
      </c>
      <c r="G476" s="45">
        <f>(F476/F475)*100</f>
        <v>78.959999999999994</v>
      </c>
      <c r="H476" s="46">
        <f t="shared" si="43"/>
        <v>0</v>
      </c>
    </row>
    <row r="477" spans="1:8" ht="12" customHeight="1" x14ac:dyDescent="0.25">
      <c r="A477" s="60"/>
      <c r="B477" s="61"/>
      <c r="C477" s="40" t="s">
        <v>177</v>
      </c>
      <c r="D477" s="44">
        <v>534041</v>
      </c>
      <c r="E477" s="45">
        <f>(D477/D475)*100</f>
        <v>21.07</v>
      </c>
      <c r="F477" s="44">
        <v>532927</v>
      </c>
      <c r="G477" s="45">
        <f>(F477/F475)*100</f>
        <v>21.04</v>
      </c>
      <c r="H477" s="43">
        <f t="shared" si="43"/>
        <v>-0.21</v>
      </c>
    </row>
    <row r="478" spans="1:8" ht="12" customHeight="1" x14ac:dyDescent="0.25">
      <c r="A478" s="60"/>
      <c r="B478" s="61"/>
      <c r="C478" s="40" t="s">
        <v>178</v>
      </c>
      <c r="D478" s="44"/>
      <c r="E478" s="45"/>
      <c r="F478" s="44"/>
      <c r="G478" s="45"/>
      <c r="H478" s="43"/>
    </row>
    <row r="479" spans="1:8" ht="12" customHeight="1" x14ac:dyDescent="0.25">
      <c r="A479" s="60"/>
      <c r="B479" s="61"/>
      <c r="C479" s="40" t="s">
        <v>179</v>
      </c>
      <c r="D479" s="44"/>
      <c r="E479" s="45"/>
      <c r="F479" s="44"/>
      <c r="G479" s="45"/>
      <c r="H479" s="43"/>
    </row>
    <row r="480" spans="1:8" ht="12" customHeight="1" x14ac:dyDescent="0.25">
      <c r="A480" s="60"/>
      <c r="B480" s="61"/>
      <c r="C480" s="40" t="s">
        <v>180</v>
      </c>
      <c r="D480" s="44"/>
      <c r="E480" s="45"/>
      <c r="F480" s="44"/>
      <c r="G480" s="45"/>
      <c r="H480" s="43"/>
    </row>
    <row r="481" spans="1:8" ht="12" customHeight="1" x14ac:dyDescent="0.25">
      <c r="A481" s="60" t="s">
        <v>333</v>
      </c>
      <c r="B481" s="61" t="s">
        <v>334</v>
      </c>
      <c r="C481" s="40" t="s">
        <v>181</v>
      </c>
      <c r="D481" s="41">
        <f>SUM(D482:D486)</f>
        <v>5637857</v>
      </c>
      <c r="E481" s="42">
        <f>SUM(E482:E486)</f>
        <v>100</v>
      </c>
      <c r="F481" s="41">
        <f>SUM(F482:F486)</f>
        <v>5630877</v>
      </c>
      <c r="G481" s="42">
        <f>SUM(G482:G486)</f>
        <v>100</v>
      </c>
      <c r="H481" s="43">
        <f t="shared" si="43"/>
        <v>-0.12</v>
      </c>
    </row>
    <row r="482" spans="1:8" ht="12" customHeight="1" x14ac:dyDescent="0.25">
      <c r="A482" s="60"/>
      <c r="B482" s="61"/>
      <c r="C482" s="40" t="s">
        <v>176</v>
      </c>
      <c r="D482" s="44">
        <v>4824712</v>
      </c>
      <c r="E482" s="45">
        <f>(D482/D481)*100</f>
        <v>85.58</v>
      </c>
      <c r="F482" s="44">
        <v>4824712</v>
      </c>
      <c r="G482" s="45">
        <f>(F482/F481)*100</f>
        <v>85.68</v>
      </c>
      <c r="H482" s="46">
        <f t="shared" si="43"/>
        <v>0</v>
      </c>
    </row>
    <row r="483" spans="1:8" ht="12" customHeight="1" x14ac:dyDescent="0.25">
      <c r="A483" s="60"/>
      <c r="B483" s="61"/>
      <c r="C483" s="40" t="s">
        <v>177</v>
      </c>
      <c r="D483" s="44">
        <v>813145</v>
      </c>
      <c r="E483" s="45">
        <f>(D483/D481)*100</f>
        <v>14.42</v>
      </c>
      <c r="F483" s="44">
        <v>806165</v>
      </c>
      <c r="G483" s="45">
        <f>(F483/F481)*100</f>
        <v>14.32</v>
      </c>
      <c r="H483" s="43">
        <f t="shared" si="43"/>
        <v>-0.86</v>
      </c>
    </row>
    <row r="484" spans="1:8" ht="12" customHeight="1" x14ac:dyDescent="0.25">
      <c r="A484" s="60"/>
      <c r="B484" s="61"/>
      <c r="C484" s="40" t="s">
        <v>178</v>
      </c>
      <c r="D484" s="44"/>
      <c r="E484" s="45"/>
      <c r="F484" s="44"/>
      <c r="G484" s="45"/>
      <c r="H484" s="43"/>
    </row>
    <row r="485" spans="1:8" ht="12" customHeight="1" x14ac:dyDescent="0.25">
      <c r="A485" s="60"/>
      <c r="B485" s="61"/>
      <c r="C485" s="40" t="s">
        <v>179</v>
      </c>
      <c r="D485" s="44"/>
      <c r="E485" s="45"/>
      <c r="F485" s="44"/>
      <c r="G485" s="45"/>
      <c r="H485" s="43"/>
    </row>
    <row r="486" spans="1:8" ht="12" customHeight="1" x14ac:dyDescent="0.25">
      <c r="A486" s="60"/>
      <c r="B486" s="61"/>
      <c r="C486" s="40" t="s">
        <v>180</v>
      </c>
      <c r="D486" s="44"/>
      <c r="E486" s="45"/>
      <c r="F486" s="44"/>
      <c r="G486" s="45"/>
      <c r="H486" s="43"/>
    </row>
    <row r="487" spans="1:8" s="29" customFormat="1" ht="12" customHeight="1" x14ac:dyDescent="0.25">
      <c r="A487" s="62" t="s">
        <v>249</v>
      </c>
      <c r="B487" s="63" t="s">
        <v>398</v>
      </c>
      <c r="C487" s="33" t="s">
        <v>181</v>
      </c>
      <c r="D487" s="34">
        <f>SUM(D488:D492)</f>
        <v>473607.6</v>
      </c>
      <c r="E487" s="35">
        <f>SUM(E488:E492)</f>
        <v>100</v>
      </c>
      <c r="F487" s="34">
        <f>SUM(F488:F492)</f>
        <v>1197514.68</v>
      </c>
      <c r="G487" s="35">
        <f>SUM(G488:G492)</f>
        <v>100</v>
      </c>
      <c r="H487" s="36">
        <f t="shared" ref="H487:H534" si="44">F487/D487*100-100</f>
        <v>152.85</v>
      </c>
    </row>
    <row r="488" spans="1:8" s="29" customFormat="1" ht="12" customHeight="1" x14ac:dyDescent="0.25">
      <c r="A488" s="62"/>
      <c r="B488" s="63"/>
      <c r="C488" s="33" t="s">
        <v>176</v>
      </c>
      <c r="D488" s="38">
        <f>D494+D500+D506+D512+D518+D524+D530</f>
        <v>137776</v>
      </c>
      <c r="E488" s="37">
        <f>(D488/D487)*100</f>
        <v>29.09</v>
      </c>
      <c r="F488" s="38">
        <f>F494+F500+F506+F512+F518+F524+F530</f>
        <v>137643</v>
      </c>
      <c r="G488" s="37">
        <f>(F488/F487)*100</f>
        <v>11.49</v>
      </c>
      <c r="H488" s="36">
        <f t="shared" si="44"/>
        <v>-0.1</v>
      </c>
    </row>
    <row r="489" spans="1:8" s="29" customFormat="1" ht="12" customHeight="1" x14ac:dyDescent="0.25">
      <c r="A489" s="62"/>
      <c r="B489" s="63"/>
      <c r="C489" s="33" t="s">
        <v>177</v>
      </c>
      <c r="D489" s="38">
        <f>D495+D501+D507+D513+D519+D525+D531</f>
        <v>271474</v>
      </c>
      <c r="E489" s="37">
        <f>(D489/D487)*100</f>
        <v>57.32</v>
      </c>
      <c r="F489" s="38">
        <f>F495+F501+F507+F513+F519+F525+F531</f>
        <v>251412</v>
      </c>
      <c r="G489" s="37">
        <f>(F489/F487)*100</f>
        <v>20.99</v>
      </c>
      <c r="H489" s="36">
        <f t="shared" si="44"/>
        <v>-7.39</v>
      </c>
    </row>
    <row r="490" spans="1:8" s="29" customFormat="1" ht="12" customHeight="1" x14ac:dyDescent="0.25">
      <c r="A490" s="62"/>
      <c r="B490" s="63"/>
      <c r="C490" s="33" t="s">
        <v>178</v>
      </c>
      <c r="D490" s="38">
        <f t="shared" ref="D490:F492" si="45">D496+D502+D508+D514+D520+D526+D532</f>
        <v>2958.6</v>
      </c>
      <c r="E490" s="37">
        <f>(D490/D487)*100</f>
        <v>0.62</v>
      </c>
      <c r="F490" s="38">
        <f t="shared" si="45"/>
        <v>851.68</v>
      </c>
      <c r="G490" s="37">
        <f>(F490/F487)*100</f>
        <v>7.0000000000000007E-2</v>
      </c>
      <c r="H490" s="36">
        <f t="shared" si="44"/>
        <v>-71.209999999999994</v>
      </c>
    </row>
    <row r="491" spans="1:8" s="29" customFormat="1" ht="12" customHeight="1" x14ac:dyDescent="0.25">
      <c r="A491" s="62"/>
      <c r="B491" s="63"/>
      <c r="C491" s="33" t="s">
        <v>179</v>
      </c>
      <c r="D491" s="38"/>
      <c r="E491" s="37"/>
      <c r="F491" s="38"/>
      <c r="G491" s="37"/>
      <c r="H491" s="36"/>
    </row>
    <row r="492" spans="1:8" s="29" customFormat="1" ht="12" customHeight="1" x14ac:dyDescent="0.25">
      <c r="A492" s="62"/>
      <c r="B492" s="63"/>
      <c r="C492" s="33" t="s">
        <v>180</v>
      </c>
      <c r="D492" s="38">
        <f t="shared" si="45"/>
        <v>61399</v>
      </c>
      <c r="E492" s="37">
        <v>12.97</v>
      </c>
      <c r="F492" s="38">
        <f t="shared" si="45"/>
        <v>807608</v>
      </c>
      <c r="G492" s="37">
        <v>67.45</v>
      </c>
      <c r="H492" s="36">
        <f t="shared" si="44"/>
        <v>1215.3399999999999</v>
      </c>
    </row>
    <row r="493" spans="1:8" ht="12" customHeight="1" x14ac:dyDescent="0.25">
      <c r="A493" s="60" t="s">
        <v>250</v>
      </c>
      <c r="B493" s="61" t="s">
        <v>336</v>
      </c>
      <c r="C493" s="40" t="s">
        <v>181</v>
      </c>
      <c r="D493" s="41">
        <f>SUM(D494:D498)</f>
        <v>267756</v>
      </c>
      <c r="E493" s="42">
        <f>SUM(E494:E498)</f>
        <v>100</v>
      </c>
      <c r="F493" s="41">
        <f>SUM(F494:F498)</f>
        <v>258791</v>
      </c>
      <c r="G493" s="42">
        <f>SUM(G494:G498)</f>
        <v>100</v>
      </c>
      <c r="H493" s="43">
        <f t="shared" si="44"/>
        <v>-3.35</v>
      </c>
    </row>
    <row r="494" spans="1:8" ht="12" customHeight="1" x14ac:dyDescent="0.25">
      <c r="A494" s="60"/>
      <c r="B494" s="61"/>
      <c r="C494" s="40" t="s">
        <v>176</v>
      </c>
      <c r="D494" s="44">
        <v>110888</v>
      </c>
      <c r="E494" s="45">
        <f>(D494/D493)*100</f>
        <v>41.41</v>
      </c>
      <c r="F494" s="44">
        <v>110888</v>
      </c>
      <c r="G494" s="45">
        <f>(F494/F493)*100</f>
        <v>42.85</v>
      </c>
      <c r="H494" s="46">
        <f t="shared" si="44"/>
        <v>0</v>
      </c>
    </row>
    <row r="495" spans="1:8" ht="12" customHeight="1" x14ac:dyDescent="0.25">
      <c r="A495" s="60"/>
      <c r="B495" s="61"/>
      <c r="C495" s="40" t="s">
        <v>177</v>
      </c>
      <c r="D495" s="44">
        <v>156868</v>
      </c>
      <c r="E495" s="45">
        <f>(D495/D493)*100</f>
        <v>58.59</v>
      </c>
      <c r="F495" s="44">
        <v>147903</v>
      </c>
      <c r="G495" s="45">
        <f>(F495/F493)*100</f>
        <v>57.15</v>
      </c>
      <c r="H495" s="43">
        <f t="shared" si="44"/>
        <v>-5.71</v>
      </c>
    </row>
    <row r="496" spans="1:8" ht="12" customHeight="1" x14ac:dyDescent="0.25">
      <c r="A496" s="60"/>
      <c r="B496" s="61"/>
      <c r="C496" s="40" t="s">
        <v>178</v>
      </c>
      <c r="D496" s="44"/>
      <c r="E496" s="45"/>
      <c r="F496" s="44"/>
      <c r="G496" s="45"/>
      <c r="H496" s="43"/>
    </row>
    <row r="497" spans="1:8" ht="12" customHeight="1" x14ac:dyDescent="0.25">
      <c r="A497" s="60"/>
      <c r="B497" s="61"/>
      <c r="C497" s="40" t="s">
        <v>179</v>
      </c>
      <c r="D497" s="44"/>
      <c r="E497" s="45"/>
      <c r="F497" s="44"/>
      <c r="G497" s="45"/>
      <c r="H497" s="43"/>
    </row>
    <row r="498" spans="1:8" ht="12" customHeight="1" x14ac:dyDescent="0.25">
      <c r="A498" s="60"/>
      <c r="B498" s="61"/>
      <c r="C498" s="40" t="s">
        <v>180</v>
      </c>
      <c r="D498" s="44"/>
      <c r="E498" s="45"/>
      <c r="F498" s="44"/>
      <c r="G498" s="45"/>
      <c r="H498" s="43"/>
    </row>
    <row r="499" spans="1:8" ht="12" customHeight="1" x14ac:dyDescent="0.25">
      <c r="A499" s="60" t="s">
        <v>251</v>
      </c>
      <c r="B499" s="61" t="s">
        <v>337</v>
      </c>
      <c r="C499" s="40" t="s">
        <v>181</v>
      </c>
      <c r="D499" s="41">
        <f>SUM(D500:D504)</f>
        <v>20881</v>
      </c>
      <c r="E499" s="42">
        <f>SUM(E500:E504)</f>
        <v>100</v>
      </c>
      <c r="F499" s="41">
        <f>SUM(F500:F504)</f>
        <v>20749</v>
      </c>
      <c r="G499" s="42">
        <f>SUM(G500:G504)</f>
        <v>100</v>
      </c>
      <c r="H499" s="43">
        <f t="shared" si="44"/>
        <v>-0.63</v>
      </c>
    </row>
    <row r="500" spans="1:8" ht="12" customHeight="1" x14ac:dyDescent="0.25">
      <c r="A500" s="60"/>
      <c r="B500" s="61"/>
      <c r="C500" s="40" t="s">
        <v>176</v>
      </c>
      <c r="D500" s="44">
        <v>17700</v>
      </c>
      <c r="E500" s="45">
        <f>(D500/D499)*100</f>
        <v>84.77</v>
      </c>
      <c r="F500" s="44">
        <v>17568</v>
      </c>
      <c r="G500" s="45">
        <f>(F500/F499)*100</f>
        <v>84.67</v>
      </c>
      <c r="H500" s="43">
        <f t="shared" si="44"/>
        <v>-0.75</v>
      </c>
    </row>
    <row r="501" spans="1:8" ht="12" customHeight="1" x14ac:dyDescent="0.25">
      <c r="A501" s="60"/>
      <c r="B501" s="61"/>
      <c r="C501" s="40" t="s">
        <v>177</v>
      </c>
      <c r="D501" s="44">
        <v>2832</v>
      </c>
      <c r="E501" s="45">
        <f>(D501/D499)*100</f>
        <v>13.56</v>
      </c>
      <c r="F501" s="44">
        <v>2832</v>
      </c>
      <c r="G501" s="45">
        <f>(F501/F499)*100</f>
        <v>13.65</v>
      </c>
      <c r="H501" s="46">
        <f t="shared" si="44"/>
        <v>0</v>
      </c>
    </row>
    <row r="502" spans="1:8" ht="12" customHeight="1" x14ac:dyDescent="0.25">
      <c r="A502" s="60"/>
      <c r="B502" s="61"/>
      <c r="C502" s="40" t="s">
        <v>178</v>
      </c>
      <c r="D502" s="44">
        <v>349</v>
      </c>
      <c r="E502" s="45">
        <f>(D502/D499)*100</f>
        <v>1.67</v>
      </c>
      <c r="F502" s="44">
        <v>349</v>
      </c>
      <c r="G502" s="45">
        <f>(F502/F499)*100</f>
        <v>1.68</v>
      </c>
      <c r="H502" s="46">
        <f t="shared" si="44"/>
        <v>0</v>
      </c>
    </row>
    <row r="503" spans="1:8" ht="12" customHeight="1" x14ac:dyDescent="0.25">
      <c r="A503" s="60"/>
      <c r="B503" s="61"/>
      <c r="C503" s="40" t="s">
        <v>179</v>
      </c>
      <c r="D503" s="44"/>
      <c r="E503" s="45"/>
      <c r="F503" s="44"/>
      <c r="G503" s="45"/>
      <c r="H503" s="43"/>
    </row>
    <row r="504" spans="1:8" ht="12" customHeight="1" x14ac:dyDescent="0.25">
      <c r="A504" s="60"/>
      <c r="B504" s="61"/>
      <c r="C504" s="40" t="s">
        <v>180</v>
      </c>
      <c r="D504" s="44"/>
      <c r="E504" s="45"/>
      <c r="F504" s="44"/>
      <c r="G504" s="45"/>
      <c r="H504" s="43"/>
    </row>
    <row r="505" spans="1:8" ht="12" customHeight="1" x14ac:dyDescent="0.25">
      <c r="A505" s="60" t="s">
        <v>252</v>
      </c>
      <c r="B505" s="61" t="s">
        <v>338</v>
      </c>
      <c r="C505" s="40" t="s">
        <v>181</v>
      </c>
      <c r="D505" s="41">
        <f>SUM(D506:D510)</f>
        <v>6579.6</v>
      </c>
      <c r="E505" s="42">
        <f>SUM(E506:E510)</f>
        <v>100</v>
      </c>
      <c r="F505" s="41">
        <f>SUM(F506:F510)</f>
        <v>2028.68</v>
      </c>
      <c r="G505" s="42">
        <f>SUM(G506:G510)</f>
        <v>100</v>
      </c>
      <c r="H505" s="43">
        <f t="shared" si="44"/>
        <v>-69.17</v>
      </c>
    </row>
    <row r="506" spans="1:8" ht="12" customHeight="1" x14ac:dyDescent="0.25">
      <c r="A506" s="60"/>
      <c r="B506" s="61"/>
      <c r="C506" s="40" t="s">
        <v>176</v>
      </c>
      <c r="D506" s="44"/>
      <c r="E506" s="45"/>
      <c r="F506" s="44"/>
      <c r="G506" s="45"/>
      <c r="H506" s="43"/>
    </row>
    <row r="507" spans="1:8" ht="12" customHeight="1" x14ac:dyDescent="0.25">
      <c r="A507" s="60"/>
      <c r="B507" s="61"/>
      <c r="C507" s="40" t="s">
        <v>177</v>
      </c>
      <c r="D507" s="44">
        <v>3970</v>
      </c>
      <c r="E507" s="45">
        <f>(D507/D505)*100</f>
        <v>60.34</v>
      </c>
      <c r="F507" s="44">
        <v>1526</v>
      </c>
      <c r="G507" s="45">
        <f>(F507/F505)*100</f>
        <v>75.22</v>
      </c>
      <c r="H507" s="43">
        <f t="shared" si="44"/>
        <v>-61.56</v>
      </c>
    </row>
    <row r="508" spans="1:8" ht="12" customHeight="1" x14ac:dyDescent="0.25">
      <c r="A508" s="60"/>
      <c r="B508" s="61"/>
      <c r="C508" s="40" t="s">
        <v>178</v>
      </c>
      <c r="D508" s="44">
        <v>2609.6</v>
      </c>
      <c r="E508" s="45">
        <f>(D508/D505)*100</f>
        <v>39.659999999999997</v>
      </c>
      <c r="F508" s="44">
        <v>502.68</v>
      </c>
      <c r="G508" s="45">
        <f>(F508/F505)*100</f>
        <v>24.78</v>
      </c>
      <c r="H508" s="43">
        <f t="shared" si="44"/>
        <v>-80.739999999999995</v>
      </c>
    </row>
    <row r="509" spans="1:8" ht="12" customHeight="1" x14ac:dyDescent="0.25">
      <c r="A509" s="60"/>
      <c r="B509" s="61"/>
      <c r="C509" s="40" t="s">
        <v>179</v>
      </c>
      <c r="D509" s="44"/>
      <c r="E509" s="45"/>
      <c r="F509" s="44"/>
      <c r="G509" s="45"/>
      <c r="H509" s="43"/>
    </row>
    <row r="510" spans="1:8" ht="12" customHeight="1" x14ac:dyDescent="0.25">
      <c r="A510" s="60"/>
      <c r="B510" s="61"/>
      <c r="C510" s="40" t="s">
        <v>180</v>
      </c>
      <c r="D510" s="44"/>
      <c r="E510" s="45"/>
      <c r="F510" s="44"/>
      <c r="G510" s="45"/>
      <c r="H510" s="43"/>
    </row>
    <row r="511" spans="1:8" ht="12" customHeight="1" x14ac:dyDescent="0.25">
      <c r="A511" s="60" t="s">
        <v>253</v>
      </c>
      <c r="B511" s="61" t="s">
        <v>339</v>
      </c>
      <c r="C511" s="40" t="s">
        <v>181</v>
      </c>
      <c r="D511" s="41">
        <f>SUM(D512:D516)</f>
        <v>9161</v>
      </c>
      <c r="E511" s="42">
        <f>SUM(E512:E516)</f>
        <v>100</v>
      </c>
      <c r="F511" s="41">
        <f>SUM(F512:F516)</f>
        <v>9160</v>
      </c>
      <c r="G511" s="42">
        <f>SUM(G512:G516)</f>
        <v>100</v>
      </c>
      <c r="H511" s="46">
        <f t="shared" si="44"/>
        <v>0</v>
      </c>
    </row>
    <row r="512" spans="1:8" ht="12" customHeight="1" x14ac:dyDescent="0.25">
      <c r="A512" s="60"/>
      <c r="B512" s="61"/>
      <c r="C512" s="40" t="s">
        <v>176</v>
      </c>
      <c r="D512" s="44">
        <v>9161</v>
      </c>
      <c r="E512" s="45">
        <f>(D512/D511)*100</f>
        <v>100</v>
      </c>
      <c r="F512" s="44">
        <v>9160</v>
      </c>
      <c r="G512" s="45">
        <f>(F512/F511)*100</f>
        <v>100</v>
      </c>
      <c r="H512" s="46">
        <f t="shared" si="44"/>
        <v>0</v>
      </c>
    </row>
    <row r="513" spans="1:8" ht="12" customHeight="1" x14ac:dyDescent="0.25">
      <c r="A513" s="60"/>
      <c r="B513" s="61"/>
      <c r="C513" s="40" t="s">
        <v>177</v>
      </c>
      <c r="D513" s="44"/>
      <c r="E513" s="45"/>
      <c r="F513" s="44"/>
      <c r="G513" s="45"/>
      <c r="H513" s="43"/>
    </row>
    <row r="514" spans="1:8" ht="12" customHeight="1" x14ac:dyDescent="0.25">
      <c r="A514" s="60"/>
      <c r="B514" s="61"/>
      <c r="C514" s="40" t="s">
        <v>178</v>
      </c>
      <c r="D514" s="44"/>
      <c r="E514" s="45"/>
      <c r="F514" s="44"/>
      <c r="G514" s="45"/>
      <c r="H514" s="43"/>
    </row>
    <row r="515" spans="1:8" ht="12" customHeight="1" x14ac:dyDescent="0.25">
      <c r="A515" s="60"/>
      <c r="B515" s="61"/>
      <c r="C515" s="40" t="s">
        <v>179</v>
      </c>
      <c r="D515" s="44"/>
      <c r="E515" s="45"/>
      <c r="F515" s="44"/>
      <c r="G515" s="45"/>
      <c r="H515" s="43"/>
    </row>
    <row r="516" spans="1:8" ht="12" customHeight="1" x14ac:dyDescent="0.25">
      <c r="A516" s="60"/>
      <c r="B516" s="61"/>
      <c r="C516" s="40" t="s">
        <v>180</v>
      </c>
      <c r="D516" s="44"/>
      <c r="E516" s="45"/>
      <c r="F516" s="44"/>
      <c r="G516" s="45"/>
      <c r="H516" s="43"/>
    </row>
    <row r="517" spans="1:8" ht="12" customHeight="1" x14ac:dyDescent="0.25">
      <c r="A517" s="60" t="s">
        <v>254</v>
      </c>
      <c r="B517" s="61" t="s">
        <v>340</v>
      </c>
      <c r="C517" s="40" t="s">
        <v>181</v>
      </c>
      <c r="D517" s="41">
        <f>SUM(D518:D522)</f>
        <v>123</v>
      </c>
      <c r="E517" s="42">
        <f>SUM(E518:E522)</f>
        <v>100</v>
      </c>
      <c r="F517" s="41">
        <f>SUM(F518:F522)</f>
        <v>123</v>
      </c>
      <c r="G517" s="42">
        <f>SUM(G518:G522)</f>
        <v>100</v>
      </c>
      <c r="H517" s="46">
        <f t="shared" si="44"/>
        <v>0</v>
      </c>
    </row>
    <row r="518" spans="1:8" ht="12" customHeight="1" x14ac:dyDescent="0.25">
      <c r="A518" s="60"/>
      <c r="B518" s="61"/>
      <c r="C518" s="40" t="s">
        <v>176</v>
      </c>
      <c r="D518" s="44">
        <v>27</v>
      </c>
      <c r="E518" s="45">
        <f>(D518/D517)*100</f>
        <v>21.95</v>
      </c>
      <c r="F518" s="44">
        <v>27</v>
      </c>
      <c r="G518" s="45">
        <f>(F518/F517)*100</f>
        <v>21.95</v>
      </c>
      <c r="H518" s="46">
        <f t="shared" si="44"/>
        <v>0</v>
      </c>
    </row>
    <row r="519" spans="1:8" ht="12" customHeight="1" x14ac:dyDescent="0.25">
      <c r="A519" s="60"/>
      <c r="B519" s="61"/>
      <c r="C519" s="40" t="s">
        <v>177</v>
      </c>
      <c r="D519" s="44">
        <v>96</v>
      </c>
      <c r="E519" s="45">
        <f>(D519/D517)*100</f>
        <v>78.05</v>
      </c>
      <c r="F519" s="44">
        <v>96</v>
      </c>
      <c r="G519" s="45">
        <f>(F519/F517)*100</f>
        <v>78.05</v>
      </c>
      <c r="H519" s="46">
        <f t="shared" si="44"/>
        <v>0</v>
      </c>
    </row>
    <row r="520" spans="1:8" ht="12" customHeight="1" x14ac:dyDescent="0.25">
      <c r="A520" s="60"/>
      <c r="B520" s="61"/>
      <c r="C520" s="40" t="s">
        <v>178</v>
      </c>
      <c r="D520" s="44"/>
      <c r="E520" s="45"/>
      <c r="F520" s="44"/>
      <c r="G520" s="45"/>
      <c r="H520" s="43"/>
    </row>
    <row r="521" spans="1:8" ht="12" customHeight="1" x14ac:dyDescent="0.25">
      <c r="A521" s="60"/>
      <c r="B521" s="61"/>
      <c r="C521" s="40" t="s">
        <v>179</v>
      </c>
      <c r="D521" s="44"/>
      <c r="E521" s="45"/>
      <c r="F521" s="44"/>
      <c r="G521" s="45"/>
      <c r="H521" s="43"/>
    </row>
    <row r="522" spans="1:8" ht="12" customHeight="1" x14ac:dyDescent="0.25">
      <c r="A522" s="60"/>
      <c r="B522" s="61"/>
      <c r="C522" s="40" t="s">
        <v>180</v>
      </c>
      <c r="D522" s="44"/>
      <c r="E522" s="45"/>
      <c r="F522" s="44"/>
      <c r="G522" s="45"/>
      <c r="H522" s="43"/>
    </row>
    <row r="523" spans="1:8" ht="12" customHeight="1" x14ac:dyDescent="0.25">
      <c r="A523" s="60" t="s">
        <v>255</v>
      </c>
      <c r="B523" s="61" t="s">
        <v>301</v>
      </c>
      <c r="C523" s="40" t="s">
        <v>181</v>
      </c>
      <c r="D523" s="41">
        <f>SUM(D524:D528)</f>
        <v>107708</v>
      </c>
      <c r="E523" s="42">
        <f>SUM(E524:E528)</f>
        <v>100</v>
      </c>
      <c r="F523" s="41">
        <f>SUM(F524:F528)</f>
        <v>99055</v>
      </c>
      <c r="G523" s="42">
        <f>SUM(G524:G528)</f>
        <v>100</v>
      </c>
      <c r="H523" s="43">
        <f t="shared" si="44"/>
        <v>-8.0299999999999994</v>
      </c>
    </row>
    <row r="524" spans="1:8" ht="12" customHeight="1" x14ac:dyDescent="0.25">
      <c r="A524" s="60"/>
      <c r="B524" s="61"/>
      <c r="C524" s="40" t="s">
        <v>176</v>
      </c>
      <c r="D524" s="44"/>
      <c r="E524" s="45"/>
      <c r="F524" s="44"/>
      <c r="G524" s="45"/>
      <c r="H524" s="43"/>
    </row>
    <row r="525" spans="1:8" ht="12" customHeight="1" x14ac:dyDescent="0.25">
      <c r="A525" s="60"/>
      <c r="B525" s="61"/>
      <c r="C525" s="40" t="s">
        <v>177</v>
      </c>
      <c r="D525" s="44">
        <v>107708</v>
      </c>
      <c r="E525" s="45">
        <f>(D525/D523)*100</f>
        <v>100</v>
      </c>
      <c r="F525" s="44">
        <v>99055</v>
      </c>
      <c r="G525" s="45">
        <f>(F525/F523)*100</f>
        <v>100</v>
      </c>
      <c r="H525" s="43">
        <f t="shared" si="44"/>
        <v>-8.0299999999999994</v>
      </c>
    </row>
    <row r="526" spans="1:8" ht="12" customHeight="1" x14ac:dyDescent="0.25">
      <c r="A526" s="60"/>
      <c r="B526" s="61"/>
      <c r="C526" s="40" t="s">
        <v>178</v>
      </c>
      <c r="D526" s="44"/>
      <c r="E526" s="45"/>
      <c r="F526" s="44"/>
      <c r="G526" s="45"/>
      <c r="H526" s="43"/>
    </row>
    <row r="527" spans="1:8" ht="12" customHeight="1" x14ac:dyDescent="0.25">
      <c r="A527" s="60"/>
      <c r="B527" s="61"/>
      <c r="C527" s="40" t="s">
        <v>179</v>
      </c>
      <c r="D527" s="44"/>
      <c r="E527" s="45"/>
      <c r="F527" s="44"/>
      <c r="G527" s="45"/>
      <c r="H527" s="43"/>
    </row>
    <row r="528" spans="1:8" ht="12" customHeight="1" x14ac:dyDescent="0.25">
      <c r="A528" s="60"/>
      <c r="B528" s="61"/>
      <c r="C528" s="40" t="s">
        <v>180</v>
      </c>
      <c r="D528" s="44"/>
      <c r="E528" s="45"/>
      <c r="F528" s="44"/>
      <c r="G528" s="45"/>
      <c r="H528" s="43"/>
    </row>
    <row r="529" spans="1:8" ht="12" customHeight="1" x14ac:dyDescent="0.25">
      <c r="A529" s="60" t="s">
        <v>390</v>
      </c>
      <c r="B529" s="61" t="s">
        <v>391</v>
      </c>
      <c r="C529" s="40" t="s">
        <v>181</v>
      </c>
      <c r="D529" s="41">
        <f>SUM(D530:D534)</f>
        <v>61399</v>
      </c>
      <c r="E529" s="42">
        <f>SUM(E530:E534)</f>
        <v>100</v>
      </c>
      <c r="F529" s="41">
        <f>SUM(F530:F534)</f>
        <v>807608</v>
      </c>
      <c r="G529" s="42">
        <f>SUM(G530:G534)</f>
        <v>100</v>
      </c>
      <c r="H529" s="43">
        <f t="shared" si="44"/>
        <v>1215.3399999999999</v>
      </c>
    </row>
    <row r="530" spans="1:8" ht="12" customHeight="1" x14ac:dyDescent="0.25">
      <c r="A530" s="60"/>
      <c r="B530" s="61"/>
      <c r="C530" s="40" t="s">
        <v>176</v>
      </c>
      <c r="D530" s="44"/>
      <c r="E530" s="45"/>
      <c r="F530" s="44"/>
      <c r="G530" s="45"/>
      <c r="H530" s="43"/>
    </row>
    <row r="531" spans="1:8" ht="12" customHeight="1" x14ac:dyDescent="0.25">
      <c r="A531" s="60"/>
      <c r="B531" s="61"/>
      <c r="C531" s="40" t="s">
        <v>177</v>
      </c>
      <c r="D531" s="44"/>
      <c r="E531" s="45"/>
      <c r="F531" s="49"/>
      <c r="G531" s="50"/>
      <c r="H531" s="43"/>
    </row>
    <row r="532" spans="1:8" ht="12" customHeight="1" x14ac:dyDescent="0.25">
      <c r="A532" s="60"/>
      <c r="B532" s="61"/>
      <c r="C532" s="40" t="s">
        <v>178</v>
      </c>
      <c r="D532" s="44"/>
      <c r="E532" s="45"/>
      <c r="F532" s="44"/>
      <c r="G532" s="45"/>
      <c r="H532" s="43"/>
    </row>
    <row r="533" spans="1:8" ht="12" customHeight="1" x14ac:dyDescent="0.25">
      <c r="A533" s="60"/>
      <c r="B533" s="61"/>
      <c r="C533" s="40" t="s">
        <v>179</v>
      </c>
      <c r="D533" s="44"/>
      <c r="E533" s="45"/>
      <c r="F533" s="44"/>
      <c r="G533" s="45"/>
      <c r="H533" s="43"/>
    </row>
    <row r="534" spans="1:8" ht="12" customHeight="1" x14ac:dyDescent="0.25">
      <c r="A534" s="60"/>
      <c r="B534" s="61"/>
      <c r="C534" s="40" t="s">
        <v>180</v>
      </c>
      <c r="D534" s="44">
        <v>61399</v>
      </c>
      <c r="E534" s="45">
        <f>(D534/D529)*100</f>
        <v>100</v>
      </c>
      <c r="F534" s="44">
        <v>807608</v>
      </c>
      <c r="G534" s="45">
        <f>(F534/F529)*100</f>
        <v>100</v>
      </c>
      <c r="H534" s="43">
        <f t="shared" si="44"/>
        <v>1215.3399999999999</v>
      </c>
    </row>
    <row r="535" spans="1:8" s="29" customFormat="1" ht="12" customHeight="1" x14ac:dyDescent="0.25">
      <c r="A535" s="62" t="s">
        <v>234</v>
      </c>
      <c r="B535" s="63" t="s">
        <v>355</v>
      </c>
      <c r="C535" s="33" t="s">
        <v>181</v>
      </c>
      <c r="D535" s="34">
        <f>SUM(D536:D540)</f>
        <v>510763</v>
      </c>
      <c r="E535" s="35">
        <f>SUM(E536:E540)</f>
        <v>100</v>
      </c>
      <c r="F535" s="34">
        <f>SUM(F536:F540)</f>
        <v>505505</v>
      </c>
      <c r="G535" s="35">
        <f>SUM(G536:G540)</f>
        <v>100</v>
      </c>
      <c r="H535" s="36">
        <f t="shared" ref="H535:H591" si="46">F535/D535*100-100</f>
        <v>-1.03</v>
      </c>
    </row>
    <row r="536" spans="1:8" s="29" customFormat="1" ht="12" customHeight="1" x14ac:dyDescent="0.25">
      <c r="A536" s="62"/>
      <c r="B536" s="63"/>
      <c r="C536" s="33" t="s">
        <v>176</v>
      </c>
      <c r="D536" s="38">
        <f>D542+D548+D554+D560</f>
        <v>249810</v>
      </c>
      <c r="E536" s="37">
        <f>(D536/D535)*100</f>
        <v>48.91</v>
      </c>
      <c r="F536" s="38">
        <f>F542+F548+F554+F560</f>
        <v>247909</v>
      </c>
      <c r="G536" s="37">
        <f>(F536/F535)*100</f>
        <v>49.04</v>
      </c>
      <c r="H536" s="36">
        <f t="shared" si="46"/>
        <v>-0.76</v>
      </c>
    </row>
    <row r="537" spans="1:8" s="29" customFormat="1" ht="12" customHeight="1" x14ac:dyDescent="0.25">
      <c r="A537" s="62"/>
      <c r="B537" s="63"/>
      <c r="C537" s="33" t="s">
        <v>177</v>
      </c>
      <c r="D537" s="38">
        <f t="shared" ref="D537:F540" si="47">D543+D549+D555+D561</f>
        <v>260535</v>
      </c>
      <c r="E537" s="37">
        <f>(D537/D535)*100</f>
        <v>51.01</v>
      </c>
      <c r="F537" s="38">
        <f t="shared" si="47"/>
        <v>257596</v>
      </c>
      <c r="G537" s="37">
        <f>(F537/F535)*100</f>
        <v>50.96</v>
      </c>
      <c r="H537" s="36">
        <f t="shared" si="46"/>
        <v>-1.1299999999999999</v>
      </c>
    </row>
    <row r="538" spans="1:8" s="29" customFormat="1" ht="12" customHeight="1" x14ac:dyDescent="0.25">
      <c r="A538" s="62"/>
      <c r="B538" s="63"/>
      <c r="C538" s="33" t="s">
        <v>178</v>
      </c>
      <c r="D538" s="38"/>
      <c r="E538" s="37"/>
      <c r="F538" s="38"/>
      <c r="G538" s="37"/>
      <c r="H538" s="36"/>
    </row>
    <row r="539" spans="1:8" s="29" customFormat="1" ht="12" customHeight="1" x14ac:dyDescent="0.25">
      <c r="A539" s="62"/>
      <c r="B539" s="63"/>
      <c r="C539" s="33" t="s">
        <v>179</v>
      </c>
      <c r="D539" s="38"/>
      <c r="E539" s="37"/>
      <c r="F539" s="38"/>
      <c r="G539" s="37"/>
      <c r="H539" s="36"/>
    </row>
    <row r="540" spans="1:8" s="29" customFormat="1" ht="12" customHeight="1" x14ac:dyDescent="0.25">
      <c r="A540" s="62"/>
      <c r="B540" s="63"/>
      <c r="C540" s="33" t="s">
        <v>180</v>
      </c>
      <c r="D540" s="38">
        <f t="shared" si="47"/>
        <v>418</v>
      </c>
      <c r="E540" s="37">
        <f>(D540/D535)*100</f>
        <v>0.08</v>
      </c>
      <c r="F540" s="47">
        <f t="shared" si="47"/>
        <v>0</v>
      </c>
      <c r="G540" s="48">
        <f>(F540/F535)*100</f>
        <v>0</v>
      </c>
      <c r="H540" s="36">
        <f t="shared" si="46"/>
        <v>-100</v>
      </c>
    </row>
    <row r="541" spans="1:8" ht="12" customHeight="1" x14ac:dyDescent="0.25">
      <c r="A541" s="60" t="s">
        <v>235</v>
      </c>
      <c r="B541" s="61" t="s">
        <v>341</v>
      </c>
      <c r="C541" s="40" t="s">
        <v>181</v>
      </c>
      <c r="D541" s="41">
        <f>SUM(D542:D546)</f>
        <v>455033</v>
      </c>
      <c r="E541" s="42">
        <f>SUM(E542:E546)</f>
        <v>100</v>
      </c>
      <c r="F541" s="41">
        <f>SUM(F542:F546)</f>
        <v>450748</v>
      </c>
      <c r="G541" s="42">
        <f>SUM(G542:G546)</f>
        <v>100</v>
      </c>
      <c r="H541" s="43">
        <f t="shared" si="46"/>
        <v>-0.94</v>
      </c>
    </row>
    <row r="542" spans="1:8" ht="12" customHeight="1" x14ac:dyDescent="0.25">
      <c r="A542" s="60"/>
      <c r="B542" s="61"/>
      <c r="C542" s="40" t="s">
        <v>176</v>
      </c>
      <c r="D542" s="44">
        <v>249810</v>
      </c>
      <c r="E542" s="45">
        <f>(D542/D541)*100</f>
        <v>54.9</v>
      </c>
      <c r="F542" s="44">
        <v>247909</v>
      </c>
      <c r="G542" s="45">
        <f>(F542/F541)*100</f>
        <v>55</v>
      </c>
      <c r="H542" s="43">
        <f t="shared" si="46"/>
        <v>-0.76</v>
      </c>
    </row>
    <row r="543" spans="1:8" ht="12" customHeight="1" x14ac:dyDescent="0.25">
      <c r="A543" s="60"/>
      <c r="B543" s="61"/>
      <c r="C543" s="40" t="s">
        <v>177</v>
      </c>
      <c r="D543" s="44">
        <v>204805</v>
      </c>
      <c r="E543" s="45">
        <f>(D543/D541)*100</f>
        <v>45.01</v>
      </c>
      <c r="F543" s="44">
        <v>202839</v>
      </c>
      <c r="G543" s="45">
        <f>(F543/F541)*100</f>
        <v>45</v>
      </c>
      <c r="H543" s="43">
        <f t="shared" si="46"/>
        <v>-0.96</v>
      </c>
    </row>
    <row r="544" spans="1:8" ht="12" customHeight="1" x14ac:dyDescent="0.25">
      <c r="A544" s="60"/>
      <c r="B544" s="61"/>
      <c r="C544" s="40" t="s">
        <v>178</v>
      </c>
      <c r="D544" s="44"/>
      <c r="E544" s="45"/>
      <c r="F544" s="44"/>
      <c r="G544" s="45"/>
      <c r="H544" s="43"/>
    </row>
    <row r="545" spans="1:8" ht="12" customHeight="1" x14ac:dyDescent="0.25">
      <c r="A545" s="60"/>
      <c r="B545" s="61"/>
      <c r="C545" s="40" t="s">
        <v>179</v>
      </c>
      <c r="D545" s="44"/>
      <c r="E545" s="45"/>
      <c r="F545" s="44"/>
      <c r="G545" s="45"/>
      <c r="H545" s="43"/>
    </row>
    <row r="546" spans="1:8" ht="12" customHeight="1" x14ac:dyDescent="0.25">
      <c r="A546" s="60"/>
      <c r="B546" s="61"/>
      <c r="C546" s="40" t="s">
        <v>180</v>
      </c>
      <c r="D546" s="44">
        <v>418</v>
      </c>
      <c r="E546" s="45">
        <f>(D546/D541)*100</f>
        <v>0.09</v>
      </c>
      <c r="F546" s="49">
        <v>0</v>
      </c>
      <c r="G546" s="50">
        <f>(F546/F541)*100</f>
        <v>0</v>
      </c>
      <c r="H546" s="43">
        <f t="shared" si="46"/>
        <v>-100</v>
      </c>
    </row>
    <row r="547" spans="1:8" ht="12" customHeight="1" x14ac:dyDescent="0.25">
      <c r="A547" s="60" t="s">
        <v>236</v>
      </c>
      <c r="B547" s="61" t="s">
        <v>384</v>
      </c>
      <c r="C547" s="40" t="s">
        <v>181</v>
      </c>
      <c r="D547" s="41">
        <f>SUM(D548:D552)</f>
        <v>12943</v>
      </c>
      <c r="E547" s="42">
        <f>SUM(E548:E552)</f>
        <v>100</v>
      </c>
      <c r="F547" s="41">
        <f>SUM(F548:F552)</f>
        <v>12055</v>
      </c>
      <c r="G547" s="42">
        <f>SUM(G548:G552)</f>
        <v>100</v>
      </c>
      <c r="H547" s="43">
        <f t="shared" si="46"/>
        <v>-6.86</v>
      </c>
    </row>
    <row r="548" spans="1:8" ht="12" customHeight="1" x14ac:dyDescent="0.25">
      <c r="A548" s="60"/>
      <c r="B548" s="61"/>
      <c r="C548" s="40" t="s">
        <v>176</v>
      </c>
      <c r="D548" s="44"/>
      <c r="E548" s="45"/>
      <c r="F548" s="44"/>
      <c r="G548" s="45"/>
      <c r="H548" s="43"/>
    </row>
    <row r="549" spans="1:8" ht="12" customHeight="1" x14ac:dyDescent="0.25">
      <c r="A549" s="60"/>
      <c r="B549" s="61"/>
      <c r="C549" s="40" t="s">
        <v>177</v>
      </c>
      <c r="D549" s="44">
        <v>12943</v>
      </c>
      <c r="E549" s="45">
        <f>(D549/D547)*100</f>
        <v>100</v>
      </c>
      <c r="F549" s="44">
        <v>12055</v>
      </c>
      <c r="G549" s="45">
        <f>(F549/F547)*100</f>
        <v>100</v>
      </c>
      <c r="H549" s="43">
        <f t="shared" si="46"/>
        <v>-6.86</v>
      </c>
    </row>
    <row r="550" spans="1:8" ht="12" customHeight="1" x14ac:dyDescent="0.25">
      <c r="A550" s="60"/>
      <c r="B550" s="61"/>
      <c r="C550" s="40" t="s">
        <v>178</v>
      </c>
      <c r="D550" s="44"/>
      <c r="E550" s="45"/>
      <c r="F550" s="44"/>
      <c r="G550" s="45"/>
      <c r="H550" s="43"/>
    </row>
    <row r="551" spans="1:8" ht="12" customHeight="1" x14ac:dyDescent="0.25">
      <c r="A551" s="60"/>
      <c r="B551" s="61"/>
      <c r="C551" s="40" t="s">
        <v>179</v>
      </c>
      <c r="D551" s="44"/>
      <c r="E551" s="45"/>
      <c r="F551" s="44"/>
      <c r="G551" s="45"/>
      <c r="H551" s="43"/>
    </row>
    <row r="552" spans="1:8" ht="12" customHeight="1" x14ac:dyDescent="0.25">
      <c r="A552" s="60"/>
      <c r="B552" s="61"/>
      <c r="C552" s="40" t="s">
        <v>180</v>
      </c>
      <c r="D552" s="44"/>
      <c r="E552" s="45"/>
      <c r="F552" s="44"/>
      <c r="G552" s="45"/>
      <c r="H552" s="43"/>
    </row>
    <row r="553" spans="1:8" ht="12" customHeight="1" x14ac:dyDescent="0.25">
      <c r="A553" s="60" t="s">
        <v>237</v>
      </c>
      <c r="B553" s="61" t="s">
        <v>301</v>
      </c>
      <c r="C553" s="40" t="s">
        <v>181</v>
      </c>
      <c r="D553" s="41">
        <f>SUM(D554:D558)</f>
        <v>42644</v>
      </c>
      <c r="E553" s="42">
        <f>SUM(E554:E558)</f>
        <v>100</v>
      </c>
      <c r="F553" s="41">
        <f>SUM(F554:F558)</f>
        <v>42559</v>
      </c>
      <c r="G553" s="42">
        <f>SUM(G554:G558)</f>
        <v>100</v>
      </c>
      <c r="H553" s="43">
        <f t="shared" si="46"/>
        <v>-0.2</v>
      </c>
    </row>
    <row r="554" spans="1:8" ht="12" customHeight="1" x14ac:dyDescent="0.25">
      <c r="A554" s="60"/>
      <c r="B554" s="61"/>
      <c r="C554" s="40" t="s">
        <v>176</v>
      </c>
      <c r="D554" s="44"/>
      <c r="E554" s="45"/>
      <c r="F554" s="44"/>
      <c r="G554" s="45"/>
      <c r="H554" s="43"/>
    </row>
    <row r="555" spans="1:8" ht="12" customHeight="1" x14ac:dyDescent="0.25">
      <c r="A555" s="60"/>
      <c r="B555" s="61"/>
      <c r="C555" s="40" t="s">
        <v>177</v>
      </c>
      <c r="D555" s="44">
        <v>42644</v>
      </c>
      <c r="E555" s="45">
        <f>(D555/D553)*100</f>
        <v>100</v>
      </c>
      <c r="F555" s="44">
        <v>42559</v>
      </c>
      <c r="G555" s="45">
        <f>(F555/F553)*100</f>
        <v>100</v>
      </c>
      <c r="H555" s="43">
        <f t="shared" si="46"/>
        <v>-0.2</v>
      </c>
    </row>
    <row r="556" spans="1:8" ht="12" customHeight="1" x14ac:dyDescent="0.25">
      <c r="A556" s="60"/>
      <c r="B556" s="61"/>
      <c r="C556" s="40" t="s">
        <v>178</v>
      </c>
      <c r="D556" s="44"/>
      <c r="E556" s="45"/>
      <c r="F556" s="44"/>
      <c r="G556" s="45"/>
      <c r="H556" s="43"/>
    </row>
    <row r="557" spans="1:8" ht="12" customHeight="1" x14ac:dyDescent="0.25">
      <c r="A557" s="60"/>
      <c r="B557" s="61"/>
      <c r="C557" s="40" t="s">
        <v>179</v>
      </c>
      <c r="D557" s="44"/>
      <c r="E557" s="45"/>
      <c r="F557" s="44"/>
      <c r="G557" s="45"/>
      <c r="H557" s="43"/>
    </row>
    <row r="558" spans="1:8" ht="12" customHeight="1" x14ac:dyDescent="0.25">
      <c r="A558" s="60"/>
      <c r="B558" s="61"/>
      <c r="C558" s="40" t="s">
        <v>180</v>
      </c>
      <c r="D558" s="44"/>
      <c r="E558" s="45"/>
      <c r="F558" s="44"/>
      <c r="G558" s="45"/>
      <c r="H558" s="43"/>
    </row>
    <row r="559" spans="1:8" ht="12" customHeight="1" x14ac:dyDescent="0.25">
      <c r="A559" s="60" t="s">
        <v>353</v>
      </c>
      <c r="B559" s="61" t="s">
        <v>354</v>
      </c>
      <c r="C559" s="40" t="s">
        <v>181</v>
      </c>
      <c r="D559" s="41">
        <f>SUM(D560:D564)</f>
        <v>143</v>
      </c>
      <c r="E559" s="42">
        <f>SUM(E560:E564)</f>
        <v>100</v>
      </c>
      <c r="F559" s="41">
        <f>SUM(F560:F564)</f>
        <v>143</v>
      </c>
      <c r="G559" s="42">
        <f>SUM(G560:G564)</f>
        <v>100</v>
      </c>
      <c r="H559" s="46">
        <f t="shared" si="46"/>
        <v>0</v>
      </c>
    </row>
    <row r="560" spans="1:8" ht="12" customHeight="1" x14ac:dyDescent="0.25">
      <c r="A560" s="60"/>
      <c r="B560" s="61"/>
      <c r="C560" s="40" t="s">
        <v>176</v>
      </c>
      <c r="D560" s="44"/>
      <c r="E560" s="45"/>
      <c r="F560" s="44"/>
      <c r="G560" s="45"/>
      <c r="H560" s="43"/>
    </row>
    <row r="561" spans="1:8" ht="12" customHeight="1" x14ac:dyDescent="0.25">
      <c r="A561" s="60"/>
      <c r="B561" s="61"/>
      <c r="C561" s="40" t="s">
        <v>177</v>
      </c>
      <c r="D561" s="44">
        <v>143</v>
      </c>
      <c r="E561" s="45">
        <f>(D561/D559)*100</f>
        <v>100</v>
      </c>
      <c r="F561" s="44">
        <v>143</v>
      </c>
      <c r="G561" s="45">
        <f>(F561/F559)*100</f>
        <v>100</v>
      </c>
      <c r="H561" s="46">
        <f t="shared" si="46"/>
        <v>0</v>
      </c>
    </row>
    <row r="562" spans="1:8" ht="12" customHeight="1" x14ac:dyDescent="0.25">
      <c r="A562" s="60"/>
      <c r="B562" s="61"/>
      <c r="C562" s="40" t="s">
        <v>178</v>
      </c>
      <c r="D562" s="44"/>
      <c r="E562" s="45"/>
      <c r="F562" s="44"/>
      <c r="G562" s="45"/>
      <c r="H562" s="43"/>
    </row>
    <row r="563" spans="1:8" ht="12" customHeight="1" x14ac:dyDescent="0.25">
      <c r="A563" s="60"/>
      <c r="B563" s="61"/>
      <c r="C563" s="40" t="s">
        <v>179</v>
      </c>
      <c r="D563" s="44"/>
      <c r="E563" s="45"/>
      <c r="F563" s="44"/>
      <c r="G563" s="45"/>
      <c r="H563" s="43"/>
    </row>
    <row r="564" spans="1:8" ht="12" customHeight="1" x14ac:dyDescent="0.25">
      <c r="A564" s="60"/>
      <c r="B564" s="61"/>
      <c r="C564" s="40" t="s">
        <v>180</v>
      </c>
      <c r="D564" s="44"/>
      <c r="E564" s="45"/>
      <c r="F564" s="44"/>
      <c r="G564" s="45"/>
      <c r="H564" s="43"/>
    </row>
    <row r="565" spans="1:8" s="29" customFormat="1" ht="12" customHeight="1" x14ac:dyDescent="0.25">
      <c r="A565" s="62" t="s">
        <v>238</v>
      </c>
      <c r="B565" s="63" t="s">
        <v>356</v>
      </c>
      <c r="C565" s="33" t="s">
        <v>181</v>
      </c>
      <c r="D565" s="34">
        <f>SUM(D566:D570)</f>
        <v>433335</v>
      </c>
      <c r="E565" s="35">
        <f>SUM(E566:E570)</f>
        <v>100</v>
      </c>
      <c r="F565" s="34">
        <f>SUM(F566:F570)</f>
        <v>407769</v>
      </c>
      <c r="G565" s="35">
        <f>SUM(G566:G570)</f>
        <v>100</v>
      </c>
      <c r="H565" s="36">
        <f t="shared" si="46"/>
        <v>-5.9</v>
      </c>
    </row>
    <row r="566" spans="1:8" s="29" customFormat="1" ht="12" customHeight="1" x14ac:dyDescent="0.25">
      <c r="A566" s="62"/>
      <c r="B566" s="63"/>
      <c r="C566" s="33" t="s">
        <v>176</v>
      </c>
      <c r="D566" s="38"/>
      <c r="E566" s="37"/>
      <c r="F566" s="38"/>
      <c r="G566" s="37"/>
      <c r="H566" s="36"/>
    </row>
    <row r="567" spans="1:8" s="29" customFormat="1" ht="12" customHeight="1" x14ac:dyDescent="0.25">
      <c r="A567" s="62"/>
      <c r="B567" s="63"/>
      <c r="C567" s="33" t="s">
        <v>177</v>
      </c>
      <c r="D567" s="38">
        <f t="shared" ref="D567:F567" si="48">D573+D579</f>
        <v>433335</v>
      </c>
      <c r="E567" s="37">
        <f>(D567/D565)*100</f>
        <v>100</v>
      </c>
      <c r="F567" s="38">
        <f t="shared" si="48"/>
        <v>407769</v>
      </c>
      <c r="G567" s="37">
        <f>(F567/F565)*100</f>
        <v>100</v>
      </c>
      <c r="H567" s="36">
        <f t="shared" si="46"/>
        <v>-5.9</v>
      </c>
    </row>
    <row r="568" spans="1:8" s="29" customFormat="1" ht="12" customHeight="1" x14ac:dyDescent="0.25">
      <c r="A568" s="62"/>
      <c r="B568" s="63"/>
      <c r="C568" s="33" t="s">
        <v>178</v>
      </c>
      <c r="D568" s="38"/>
      <c r="E568" s="37"/>
      <c r="F568" s="38"/>
      <c r="G568" s="37"/>
      <c r="H568" s="36"/>
    </row>
    <row r="569" spans="1:8" s="29" customFormat="1" ht="12" customHeight="1" x14ac:dyDescent="0.25">
      <c r="A569" s="62"/>
      <c r="B569" s="63"/>
      <c r="C569" s="33" t="s">
        <v>179</v>
      </c>
      <c r="D569" s="38"/>
      <c r="E569" s="37"/>
      <c r="F569" s="38"/>
      <c r="G569" s="37"/>
      <c r="H569" s="36"/>
    </row>
    <row r="570" spans="1:8" s="29" customFormat="1" ht="12" customHeight="1" x14ac:dyDescent="0.25">
      <c r="A570" s="62"/>
      <c r="B570" s="63"/>
      <c r="C570" s="33" t="s">
        <v>180</v>
      </c>
      <c r="D570" s="38"/>
      <c r="E570" s="37"/>
      <c r="F570" s="38"/>
      <c r="G570" s="37"/>
      <c r="H570" s="36"/>
    </row>
    <row r="571" spans="1:8" ht="12" customHeight="1" x14ac:dyDescent="0.25">
      <c r="A571" s="60" t="s">
        <v>239</v>
      </c>
      <c r="B571" s="61" t="s">
        <v>342</v>
      </c>
      <c r="C571" s="40" t="s">
        <v>181</v>
      </c>
      <c r="D571" s="41">
        <f>SUM(D572:D576)</f>
        <v>374430</v>
      </c>
      <c r="E571" s="42">
        <f>SUM(E572:E576)</f>
        <v>100</v>
      </c>
      <c r="F571" s="41">
        <f>SUM(F572:F576)</f>
        <v>348865</v>
      </c>
      <c r="G571" s="42">
        <f>SUM(G572:G576)</f>
        <v>100</v>
      </c>
      <c r="H571" s="43">
        <f t="shared" si="46"/>
        <v>-6.83</v>
      </c>
    </row>
    <row r="572" spans="1:8" ht="12" customHeight="1" x14ac:dyDescent="0.25">
      <c r="A572" s="60"/>
      <c r="B572" s="61"/>
      <c r="C572" s="40" t="s">
        <v>176</v>
      </c>
      <c r="D572" s="44"/>
      <c r="E572" s="45"/>
      <c r="F572" s="44"/>
      <c r="G572" s="45"/>
      <c r="H572" s="43"/>
    </row>
    <row r="573" spans="1:8" ht="12" customHeight="1" x14ac:dyDescent="0.25">
      <c r="A573" s="60"/>
      <c r="B573" s="61"/>
      <c r="C573" s="40" t="s">
        <v>177</v>
      </c>
      <c r="D573" s="44">
        <v>374430</v>
      </c>
      <c r="E573" s="45">
        <f>(D573/D571)*100</f>
        <v>100</v>
      </c>
      <c r="F573" s="44">
        <v>348865</v>
      </c>
      <c r="G573" s="45">
        <f>(F573/F571)*100</f>
        <v>100</v>
      </c>
      <c r="H573" s="43">
        <f t="shared" si="46"/>
        <v>-6.83</v>
      </c>
    </row>
    <row r="574" spans="1:8" ht="12" customHeight="1" x14ac:dyDescent="0.25">
      <c r="A574" s="60"/>
      <c r="B574" s="61"/>
      <c r="C574" s="40" t="s">
        <v>178</v>
      </c>
      <c r="D574" s="44"/>
      <c r="E574" s="45"/>
      <c r="F574" s="44"/>
      <c r="G574" s="45"/>
      <c r="H574" s="43"/>
    </row>
    <row r="575" spans="1:8" ht="12" customHeight="1" x14ac:dyDescent="0.25">
      <c r="A575" s="60"/>
      <c r="B575" s="61"/>
      <c r="C575" s="40" t="s">
        <v>179</v>
      </c>
      <c r="D575" s="44"/>
      <c r="E575" s="45"/>
      <c r="F575" s="44"/>
      <c r="G575" s="45"/>
      <c r="H575" s="43"/>
    </row>
    <row r="576" spans="1:8" ht="12" customHeight="1" x14ac:dyDescent="0.25">
      <c r="A576" s="60"/>
      <c r="B576" s="61"/>
      <c r="C576" s="40" t="s">
        <v>180</v>
      </c>
      <c r="D576" s="44"/>
      <c r="E576" s="45"/>
      <c r="F576" s="44"/>
      <c r="G576" s="45"/>
      <c r="H576" s="43"/>
    </row>
    <row r="577" spans="1:8" ht="12" customHeight="1" x14ac:dyDescent="0.25">
      <c r="A577" s="60" t="s">
        <v>240</v>
      </c>
      <c r="B577" s="61" t="s">
        <v>343</v>
      </c>
      <c r="C577" s="40" t="s">
        <v>181</v>
      </c>
      <c r="D577" s="41">
        <f>SUM(D578:D582)</f>
        <v>58905</v>
      </c>
      <c r="E577" s="42">
        <f>SUM(E578:E582)</f>
        <v>100</v>
      </c>
      <c r="F577" s="41">
        <f>SUM(F578:F582)</f>
        <v>58904</v>
      </c>
      <c r="G577" s="42">
        <f>SUM(G578:G582)</f>
        <v>100</v>
      </c>
      <c r="H577" s="46">
        <f t="shared" si="46"/>
        <v>0</v>
      </c>
    </row>
    <row r="578" spans="1:8" ht="12" customHeight="1" x14ac:dyDescent="0.25">
      <c r="A578" s="60"/>
      <c r="B578" s="61"/>
      <c r="C578" s="40" t="s">
        <v>176</v>
      </c>
      <c r="D578" s="44"/>
      <c r="E578" s="45"/>
      <c r="F578" s="44"/>
      <c r="G578" s="45"/>
      <c r="H578" s="43"/>
    </row>
    <row r="579" spans="1:8" ht="12" customHeight="1" x14ac:dyDescent="0.25">
      <c r="A579" s="60"/>
      <c r="B579" s="61"/>
      <c r="C579" s="40" t="s">
        <v>177</v>
      </c>
      <c r="D579" s="44">
        <v>58905</v>
      </c>
      <c r="E579" s="45">
        <f>(D579/D577)*100</f>
        <v>100</v>
      </c>
      <c r="F579" s="44">
        <v>58904</v>
      </c>
      <c r="G579" s="45">
        <f>(F579/F577)*100</f>
        <v>100</v>
      </c>
      <c r="H579" s="46">
        <f t="shared" si="46"/>
        <v>0</v>
      </c>
    </row>
    <row r="580" spans="1:8" ht="12" customHeight="1" x14ac:dyDescent="0.25">
      <c r="A580" s="60"/>
      <c r="B580" s="61"/>
      <c r="C580" s="40" t="s">
        <v>178</v>
      </c>
      <c r="D580" s="44"/>
      <c r="E580" s="45"/>
      <c r="F580" s="44"/>
      <c r="G580" s="45"/>
      <c r="H580" s="43"/>
    </row>
    <row r="581" spans="1:8" ht="12" customHeight="1" x14ac:dyDescent="0.25">
      <c r="A581" s="60"/>
      <c r="B581" s="61"/>
      <c r="C581" s="40" t="s">
        <v>179</v>
      </c>
      <c r="D581" s="44"/>
      <c r="E581" s="45"/>
      <c r="F581" s="44"/>
      <c r="G581" s="45"/>
      <c r="H581" s="43"/>
    </row>
    <row r="582" spans="1:8" ht="12" customHeight="1" x14ac:dyDescent="0.25">
      <c r="A582" s="60"/>
      <c r="B582" s="61"/>
      <c r="C582" s="40" t="s">
        <v>180</v>
      </c>
      <c r="D582" s="44"/>
      <c r="E582" s="45"/>
      <c r="F582" s="44"/>
      <c r="G582" s="45"/>
      <c r="H582" s="43"/>
    </row>
    <row r="583" spans="1:8" s="29" customFormat="1" ht="12" customHeight="1" x14ac:dyDescent="0.25">
      <c r="A583" s="62" t="s">
        <v>241</v>
      </c>
      <c r="B583" s="63" t="s">
        <v>371</v>
      </c>
      <c r="C583" s="33" t="s">
        <v>181</v>
      </c>
      <c r="D583" s="34">
        <f>SUM(D584:D588)</f>
        <v>2891795</v>
      </c>
      <c r="E583" s="35">
        <f>SUM(E584:E588)</f>
        <v>100</v>
      </c>
      <c r="F583" s="34">
        <f>SUM(F584:F588)</f>
        <v>2868167</v>
      </c>
      <c r="G583" s="35">
        <f>SUM(G584:G588)</f>
        <v>100</v>
      </c>
      <c r="H583" s="36">
        <f t="shared" si="46"/>
        <v>-0.82</v>
      </c>
    </row>
    <row r="584" spans="1:8" s="29" customFormat="1" ht="12" customHeight="1" x14ac:dyDescent="0.25">
      <c r="A584" s="62"/>
      <c r="B584" s="63"/>
      <c r="C584" s="33" t="s">
        <v>176</v>
      </c>
      <c r="D584" s="38">
        <f>D590+D596+D602+D608+D614+D620+D626+D632</f>
        <v>9021</v>
      </c>
      <c r="E584" s="37">
        <f>(D584/D583)*100</f>
        <v>0.31</v>
      </c>
      <c r="F584" s="38">
        <f>F590+F596+F602+F608+F614+F620+F626+F632</f>
        <v>9021</v>
      </c>
      <c r="G584" s="37">
        <f>(F584/F583)*100</f>
        <v>0.31</v>
      </c>
      <c r="H584" s="39">
        <f t="shared" si="46"/>
        <v>0</v>
      </c>
    </row>
    <row r="585" spans="1:8" s="29" customFormat="1" ht="12" customHeight="1" x14ac:dyDescent="0.25">
      <c r="A585" s="62"/>
      <c r="B585" s="63"/>
      <c r="C585" s="33" t="s">
        <v>177</v>
      </c>
      <c r="D585" s="38">
        <f t="shared" ref="D585:F588" si="49">D591+D597+D603+D609+D615+D621+D627+D633</f>
        <v>2799059</v>
      </c>
      <c r="E585" s="37">
        <f>(D585/D583)*100</f>
        <v>96.79</v>
      </c>
      <c r="F585" s="38">
        <f t="shared" si="49"/>
        <v>2774953</v>
      </c>
      <c r="G585" s="37">
        <f>(F585/F583)*100</f>
        <v>96.75</v>
      </c>
      <c r="H585" s="36">
        <f t="shared" si="46"/>
        <v>-0.86</v>
      </c>
    </row>
    <row r="586" spans="1:8" s="29" customFormat="1" ht="12" customHeight="1" x14ac:dyDescent="0.25">
      <c r="A586" s="62"/>
      <c r="B586" s="63"/>
      <c r="C586" s="33" t="s">
        <v>178</v>
      </c>
      <c r="D586" s="38"/>
      <c r="E586" s="37"/>
      <c r="F586" s="38"/>
      <c r="G586" s="37"/>
      <c r="H586" s="36"/>
    </row>
    <row r="587" spans="1:8" s="29" customFormat="1" ht="12" customHeight="1" x14ac:dyDescent="0.25">
      <c r="A587" s="62"/>
      <c r="B587" s="63"/>
      <c r="C587" s="33" t="s">
        <v>179</v>
      </c>
      <c r="D587" s="38"/>
      <c r="E587" s="37"/>
      <c r="F587" s="38"/>
      <c r="G587" s="37"/>
      <c r="H587" s="36"/>
    </row>
    <row r="588" spans="1:8" s="29" customFormat="1" ht="12" customHeight="1" x14ac:dyDescent="0.25">
      <c r="A588" s="62"/>
      <c r="B588" s="63"/>
      <c r="C588" s="33" t="s">
        <v>180</v>
      </c>
      <c r="D588" s="38">
        <f t="shared" si="49"/>
        <v>83715</v>
      </c>
      <c r="E588" s="37">
        <v>2.9</v>
      </c>
      <c r="F588" s="38">
        <f t="shared" si="49"/>
        <v>84193</v>
      </c>
      <c r="G588" s="37">
        <f>(F588/F583)*100</f>
        <v>2.94</v>
      </c>
      <c r="H588" s="36">
        <f t="shared" si="46"/>
        <v>0.56999999999999995</v>
      </c>
    </row>
    <row r="589" spans="1:8" ht="12" customHeight="1" x14ac:dyDescent="0.25">
      <c r="A589" s="60" t="s">
        <v>242</v>
      </c>
      <c r="B589" s="61" t="s">
        <v>344</v>
      </c>
      <c r="C589" s="40" t="s">
        <v>181</v>
      </c>
      <c r="D589" s="41">
        <f>SUM(D590:D594)</f>
        <v>2438</v>
      </c>
      <c r="E589" s="42">
        <f>SUM(E590:E594)</f>
        <v>100</v>
      </c>
      <c r="F589" s="41">
        <f>SUM(F590:F594)</f>
        <v>1746</v>
      </c>
      <c r="G589" s="42">
        <f>SUM(G590:G594)</f>
        <v>100</v>
      </c>
      <c r="H589" s="43">
        <f t="shared" si="46"/>
        <v>-28.38</v>
      </c>
    </row>
    <row r="590" spans="1:8" ht="12" customHeight="1" x14ac:dyDescent="0.25">
      <c r="A590" s="60"/>
      <c r="B590" s="61"/>
      <c r="C590" s="40" t="s">
        <v>176</v>
      </c>
      <c r="D590" s="44"/>
      <c r="E590" s="45"/>
      <c r="F590" s="44"/>
      <c r="G590" s="45"/>
      <c r="H590" s="43"/>
    </row>
    <row r="591" spans="1:8" ht="12" customHeight="1" x14ac:dyDescent="0.25">
      <c r="A591" s="60"/>
      <c r="B591" s="61"/>
      <c r="C591" s="40" t="s">
        <v>177</v>
      </c>
      <c r="D591" s="44">
        <v>2438</v>
      </c>
      <c r="E591" s="45">
        <f>(D591/D589)*100</f>
        <v>100</v>
      </c>
      <c r="F591" s="44">
        <v>1746</v>
      </c>
      <c r="G591" s="45">
        <f>(F591/F589)*100</f>
        <v>100</v>
      </c>
      <c r="H591" s="43">
        <f t="shared" si="46"/>
        <v>-28.38</v>
      </c>
    </row>
    <row r="592" spans="1:8" ht="12" customHeight="1" x14ac:dyDescent="0.25">
      <c r="A592" s="60"/>
      <c r="B592" s="61"/>
      <c r="C592" s="40" t="s">
        <v>178</v>
      </c>
      <c r="D592" s="44"/>
      <c r="E592" s="45"/>
      <c r="F592" s="44"/>
      <c r="G592" s="45"/>
      <c r="H592" s="43"/>
    </row>
    <row r="593" spans="1:8" ht="12" customHeight="1" x14ac:dyDescent="0.25">
      <c r="A593" s="60"/>
      <c r="B593" s="61"/>
      <c r="C593" s="40" t="s">
        <v>179</v>
      </c>
      <c r="D593" s="44"/>
      <c r="E593" s="45"/>
      <c r="F593" s="44"/>
      <c r="G593" s="45"/>
      <c r="H593" s="43"/>
    </row>
    <row r="594" spans="1:8" ht="12" customHeight="1" x14ac:dyDescent="0.25">
      <c r="A594" s="60"/>
      <c r="B594" s="61"/>
      <c r="C594" s="40" t="s">
        <v>180</v>
      </c>
      <c r="D594" s="44"/>
      <c r="E594" s="45"/>
      <c r="F594" s="44"/>
      <c r="G594" s="45"/>
      <c r="H594" s="43"/>
    </row>
    <row r="595" spans="1:8" ht="12" customHeight="1" x14ac:dyDescent="0.25">
      <c r="A595" s="60" t="s">
        <v>243</v>
      </c>
      <c r="B595" s="61" t="s">
        <v>345</v>
      </c>
      <c r="C595" s="40" t="s">
        <v>181</v>
      </c>
      <c r="D595" s="41">
        <f>SUM(D596:D600)</f>
        <v>2617420</v>
      </c>
      <c r="E595" s="42">
        <f>SUM(E596:E600)</f>
        <v>100</v>
      </c>
      <c r="F595" s="41">
        <f>SUM(F596:F600)</f>
        <v>2603021</v>
      </c>
      <c r="G595" s="42">
        <f>SUM(G596:G600)</f>
        <v>100</v>
      </c>
      <c r="H595" s="43">
        <f t="shared" ref="H595:H600" si="50">F595/D595*100-100</f>
        <v>-0.55000000000000004</v>
      </c>
    </row>
    <row r="596" spans="1:8" ht="12" customHeight="1" x14ac:dyDescent="0.25">
      <c r="A596" s="60"/>
      <c r="B596" s="61"/>
      <c r="C596" s="40" t="s">
        <v>176</v>
      </c>
      <c r="D596" s="44">
        <v>2251</v>
      </c>
      <c r="E596" s="45">
        <f>(D596/D595)*100</f>
        <v>0.09</v>
      </c>
      <c r="F596" s="44">
        <v>2251</v>
      </c>
      <c r="G596" s="45">
        <f>(F596/F595)*100</f>
        <v>0.09</v>
      </c>
      <c r="H596" s="46">
        <f t="shared" si="50"/>
        <v>0</v>
      </c>
    </row>
    <row r="597" spans="1:8" ht="12" customHeight="1" x14ac:dyDescent="0.25">
      <c r="A597" s="60"/>
      <c r="B597" s="61"/>
      <c r="C597" s="40" t="s">
        <v>177</v>
      </c>
      <c r="D597" s="44">
        <v>2536624</v>
      </c>
      <c r="E597" s="45">
        <f>(D597/D595)*100</f>
        <v>96.91</v>
      </c>
      <c r="F597" s="44">
        <v>2522225</v>
      </c>
      <c r="G597" s="45">
        <f>(F597/F595)*100</f>
        <v>96.9</v>
      </c>
      <c r="H597" s="43">
        <f t="shared" si="50"/>
        <v>-0.56999999999999995</v>
      </c>
    </row>
    <row r="598" spans="1:8" ht="12" customHeight="1" x14ac:dyDescent="0.25">
      <c r="A598" s="60"/>
      <c r="B598" s="61"/>
      <c r="C598" s="40" t="s">
        <v>178</v>
      </c>
      <c r="D598" s="44"/>
      <c r="E598" s="45"/>
      <c r="F598" s="44"/>
      <c r="G598" s="45"/>
      <c r="H598" s="43"/>
    </row>
    <row r="599" spans="1:8" ht="12" customHeight="1" x14ac:dyDescent="0.25">
      <c r="A599" s="60"/>
      <c r="B599" s="61"/>
      <c r="C599" s="40" t="s">
        <v>179</v>
      </c>
      <c r="D599" s="44"/>
      <c r="E599" s="45"/>
      <c r="F599" s="44"/>
      <c r="G599" s="45"/>
      <c r="H599" s="43"/>
    </row>
    <row r="600" spans="1:8" ht="12" customHeight="1" x14ac:dyDescent="0.25">
      <c r="A600" s="60"/>
      <c r="B600" s="61"/>
      <c r="C600" s="40" t="s">
        <v>180</v>
      </c>
      <c r="D600" s="44">
        <v>78545</v>
      </c>
      <c r="E600" s="45">
        <f>(D600/D595)*100</f>
        <v>3</v>
      </c>
      <c r="F600" s="44">
        <v>78545</v>
      </c>
      <c r="G600" s="45">
        <v>3.01</v>
      </c>
      <c r="H600" s="46">
        <f t="shared" si="50"/>
        <v>0</v>
      </c>
    </row>
    <row r="601" spans="1:8" ht="12" customHeight="1" x14ac:dyDescent="0.25">
      <c r="A601" s="60" t="s">
        <v>244</v>
      </c>
      <c r="B601" s="61" t="s">
        <v>346</v>
      </c>
      <c r="C601" s="40" t="s">
        <v>181</v>
      </c>
      <c r="D601" s="41">
        <f>SUM(D602:D606)</f>
        <v>13141</v>
      </c>
      <c r="E601" s="42">
        <f>SUM(E602:E606)</f>
        <v>100</v>
      </c>
      <c r="F601" s="41">
        <f>SUM(F602:F606)</f>
        <v>11510</v>
      </c>
      <c r="G601" s="42">
        <f>SUM(G602:G606)</f>
        <v>100</v>
      </c>
      <c r="H601" s="43">
        <f t="shared" ref="H601:H648" si="51">F601/D601*100-100</f>
        <v>-12.41</v>
      </c>
    </row>
    <row r="602" spans="1:8" ht="12" customHeight="1" x14ac:dyDescent="0.25">
      <c r="A602" s="60"/>
      <c r="B602" s="61"/>
      <c r="C602" s="40" t="s">
        <v>176</v>
      </c>
      <c r="D602" s="44"/>
      <c r="E602" s="45"/>
      <c r="F602" s="44"/>
      <c r="G602" s="45"/>
      <c r="H602" s="43"/>
    </row>
    <row r="603" spans="1:8" ht="12" customHeight="1" x14ac:dyDescent="0.25">
      <c r="A603" s="60"/>
      <c r="B603" s="61"/>
      <c r="C603" s="40" t="s">
        <v>177</v>
      </c>
      <c r="D603" s="44">
        <v>13141</v>
      </c>
      <c r="E603" s="45">
        <f>(D603/D601)*100</f>
        <v>100</v>
      </c>
      <c r="F603" s="44">
        <v>11510</v>
      </c>
      <c r="G603" s="45">
        <f>(F603/F601)*100</f>
        <v>100</v>
      </c>
      <c r="H603" s="43">
        <f t="shared" si="51"/>
        <v>-12.41</v>
      </c>
    </row>
    <row r="604" spans="1:8" ht="12" customHeight="1" x14ac:dyDescent="0.25">
      <c r="A604" s="60"/>
      <c r="B604" s="61"/>
      <c r="C604" s="40" t="s">
        <v>178</v>
      </c>
      <c r="D604" s="44"/>
      <c r="E604" s="45"/>
      <c r="F604" s="44"/>
      <c r="G604" s="45"/>
      <c r="H604" s="43"/>
    </row>
    <row r="605" spans="1:8" ht="12" customHeight="1" x14ac:dyDescent="0.25">
      <c r="A605" s="60"/>
      <c r="B605" s="61"/>
      <c r="C605" s="40" t="s">
        <v>179</v>
      </c>
      <c r="D605" s="44"/>
      <c r="E605" s="45"/>
      <c r="F605" s="44"/>
      <c r="G605" s="45"/>
      <c r="H605" s="43"/>
    </row>
    <row r="606" spans="1:8" ht="12" customHeight="1" x14ac:dyDescent="0.25">
      <c r="A606" s="60"/>
      <c r="B606" s="61"/>
      <c r="C606" s="40" t="s">
        <v>180</v>
      </c>
      <c r="D606" s="44"/>
      <c r="E606" s="45"/>
      <c r="F606" s="44"/>
      <c r="G606" s="45"/>
      <c r="H606" s="43"/>
    </row>
    <row r="607" spans="1:8" ht="12" customHeight="1" x14ac:dyDescent="0.25">
      <c r="A607" s="60" t="s">
        <v>245</v>
      </c>
      <c r="B607" s="61" t="s">
        <v>347</v>
      </c>
      <c r="C607" s="40" t="s">
        <v>181</v>
      </c>
      <c r="D607" s="41">
        <f>SUM(D608:D612)</f>
        <v>1177</v>
      </c>
      <c r="E607" s="42">
        <f>SUM(E608:E612)</f>
        <v>100</v>
      </c>
      <c r="F607" s="41">
        <f>SUM(F608:F612)</f>
        <v>1176</v>
      </c>
      <c r="G607" s="42">
        <f>SUM(G608:G612)</f>
        <v>100</v>
      </c>
      <c r="H607" s="43">
        <f t="shared" si="51"/>
        <v>-0.08</v>
      </c>
    </row>
    <row r="608" spans="1:8" ht="12" customHeight="1" x14ac:dyDescent="0.25">
      <c r="A608" s="60"/>
      <c r="B608" s="61"/>
      <c r="C608" s="40" t="s">
        <v>176</v>
      </c>
      <c r="D608" s="44">
        <v>427</v>
      </c>
      <c r="E608" s="45">
        <f>(D608/D607)*100</f>
        <v>36.28</v>
      </c>
      <c r="F608" s="44">
        <v>427</v>
      </c>
      <c r="G608" s="45">
        <f>(F608/F607)*100</f>
        <v>36.31</v>
      </c>
      <c r="H608" s="46">
        <f t="shared" si="51"/>
        <v>0</v>
      </c>
    </row>
    <row r="609" spans="1:8" ht="12" customHeight="1" x14ac:dyDescent="0.25">
      <c r="A609" s="60"/>
      <c r="B609" s="61"/>
      <c r="C609" s="40" t="s">
        <v>177</v>
      </c>
      <c r="D609" s="44">
        <v>350</v>
      </c>
      <c r="E609" s="45">
        <f>(D609/D607)*100</f>
        <v>29.74</v>
      </c>
      <c r="F609" s="44">
        <v>349</v>
      </c>
      <c r="G609" s="45">
        <f>(F609/F607)*100</f>
        <v>29.68</v>
      </c>
      <c r="H609" s="43">
        <f t="shared" si="51"/>
        <v>-0.28999999999999998</v>
      </c>
    </row>
    <row r="610" spans="1:8" ht="12" customHeight="1" x14ac:dyDescent="0.25">
      <c r="A610" s="60"/>
      <c r="B610" s="61"/>
      <c r="C610" s="40" t="s">
        <v>178</v>
      </c>
      <c r="D610" s="44"/>
      <c r="E610" s="45"/>
      <c r="F610" s="44"/>
      <c r="G610" s="45"/>
      <c r="H610" s="43"/>
    </row>
    <row r="611" spans="1:8" ht="12" customHeight="1" x14ac:dyDescent="0.25">
      <c r="A611" s="60"/>
      <c r="B611" s="61"/>
      <c r="C611" s="40" t="s">
        <v>179</v>
      </c>
      <c r="D611" s="44"/>
      <c r="E611" s="45"/>
      <c r="F611" s="44"/>
      <c r="G611" s="45"/>
      <c r="H611" s="43"/>
    </row>
    <row r="612" spans="1:8" ht="12" customHeight="1" x14ac:dyDescent="0.25">
      <c r="A612" s="60"/>
      <c r="B612" s="61"/>
      <c r="C612" s="40" t="s">
        <v>180</v>
      </c>
      <c r="D612" s="44">
        <v>400</v>
      </c>
      <c r="E612" s="45">
        <f>(D612/D607)*100</f>
        <v>33.979999999999997</v>
      </c>
      <c r="F612" s="44">
        <v>400</v>
      </c>
      <c r="G612" s="45">
        <f>(F612/F607)*100</f>
        <v>34.01</v>
      </c>
      <c r="H612" s="46">
        <f t="shared" si="51"/>
        <v>0</v>
      </c>
    </row>
    <row r="613" spans="1:8" ht="12" customHeight="1" x14ac:dyDescent="0.25">
      <c r="A613" s="60" t="s">
        <v>246</v>
      </c>
      <c r="B613" s="61" t="s">
        <v>348</v>
      </c>
      <c r="C613" s="40" t="s">
        <v>181</v>
      </c>
      <c r="D613" s="41">
        <f>SUM(D614:D618)</f>
        <v>60168</v>
      </c>
      <c r="E613" s="42">
        <f>SUM(E614:E618)</f>
        <v>100</v>
      </c>
      <c r="F613" s="41">
        <f>SUM(F614:F618)</f>
        <v>58583</v>
      </c>
      <c r="G613" s="42">
        <f>SUM(G614:G618)</f>
        <v>100</v>
      </c>
      <c r="H613" s="43">
        <f t="shared" si="51"/>
        <v>-2.63</v>
      </c>
    </row>
    <row r="614" spans="1:8" ht="12" customHeight="1" x14ac:dyDescent="0.25">
      <c r="A614" s="60"/>
      <c r="B614" s="61"/>
      <c r="C614" s="40" t="s">
        <v>176</v>
      </c>
      <c r="D614" s="44">
        <v>6343</v>
      </c>
      <c r="E614" s="45">
        <f>(D614/D613)*100</f>
        <v>10.54</v>
      </c>
      <c r="F614" s="44">
        <v>6343</v>
      </c>
      <c r="G614" s="45">
        <f>(F614/F613)*100</f>
        <v>10.83</v>
      </c>
      <c r="H614" s="46">
        <f t="shared" si="51"/>
        <v>0</v>
      </c>
    </row>
    <row r="615" spans="1:8" ht="12" customHeight="1" x14ac:dyDescent="0.25">
      <c r="A615" s="60"/>
      <c r="B615" s="61"/>
      <c r="C615" s="40" t="s">
        <v>177</v>
      </c>
      <c r="D615" s="44">
        <v>53825</v>
      </c>
      <c r="E615" s="45">
        <f>(D615/D613)*100</f>
        <v>89.46</v>
      </c>
      <c r="F615" s="44">
        <v>52240</v>
      </c>
      <c r="G615" s="45">
        <f>(F615/F613)*100</f>
        <v>89.17</v>
      </c>
      <c r="H615" s="43">
        <f t="shared" si="51"/>
        <v>-2.94</v>
      </c>
    </row>
    <row r="616" spans="1:8" ht="12" customHeight="1" x14ac:dyDescent="0.25">
      <c r="A616" s="60"/>
      <c r="B616" s="61"/>
      <c r="C616" s="40" t="s">
        <v>178</v>
      </c>
      <c r="D616" s="44"/>
      <c r="E616" s="45"/>
      <c r="F616" s="44"/>
      <c r="G616" s="45"/>
      <c r="H616" s="43"/>
    </row>
    <row r="617" spans="1:8" ht="12" customHeight="1" x14ac:dyDescent="0.25">
      <c r="A617" s="60"/>
      <c r="B617" s="61"/>
      <c r="C617" s="40" t="s">
        <v>179</v>
      </c>
      <c r="D617" s="44"/>
      <c r="E617" s="45"/>
      <c r="F617" s="44"/>
      <c r="G617" s="45"/>
      <c r="H617" s="43"/>
    </row>
    <row r="618" spans="1:8" ht="12" customHeight="1" x14ac:dyDescent="0.25">
      <c r="A618" s="60"/>
      <c r="B618" s="61"/>
      <c r="C618" s="40" t="s">
        <v>180</v>
      </c>
      <c r="D618" s="44"/>
      <c r="E618" s="45"/>
      <c r="F618" s="44"/>
      <c r="G618" s="45"/>
      <c r="H618" s="43"/>
    </row>
    <row r="619" spans="1:8" ht="12" customHeight="1" x14ac:dyDescent="0.25">
      <c r="A619" s="60" t="s">
        <v>247</v>
      </c>
      <c r="B619" s="61" t="s">
        <v>301</v>
      </c>
      <c r="C619" s="40" t="s">
        <v>181</v>
      </c>
      <c r="D619" s="41">
        <f>SUM(D620:D624)</f>
        <v>147019</v>
      </c>
      <c r="E619" s="42">
        <f>SUM(E620:E624)</f>
        <v>100</v>
      </c>
      <c r="F619" s="41">
        <f>SUM(F620:F624)</f>
        <v>143852</v>
      </c>
      <c r="G619" s="42">
        <f>SUM(G620:G624)</f>
        <v>100</v>
      </c>
      <c r="H619" s="43">
        <f t="shared" si="51"/>
        <v>-2.15</v>
      </c>
    </row>
    <row r="620" spans="1:8" ht="12" customHeight="1" x14ac:dyDescent="0.25">
      <c r="A620" s="60"/>
      <c r="B620" s="61"/>
      <c r="C620" s="40" t="s">
        <v>176</v>
      </c>
      <c r="D620" s="44"/>
      <c r="E620" s="45"/>
      <c r="F620" s="44"/>
      <c r="G620" s="45"/>
      <c r="H620" s="43"/>
    </row>
    <row r="621" spans="1:8" ht="12" customHeight="1" x14ac:dyDescent="0.25">
      <c r="A621" s="60"/>
      <c r="B621" s="61"/>
      <c r="C621" s="40" t="s">
        <v>177</v>
      </c>
      <c r="D621" s="44">
        <v>147019</v>
      </c>
      <c r="E621" s="45">
        <f>(D621/D619)*100</f>
        <v>100</v>
      </c>
      <c r="F621" s="44">
        <v>143852</v>
      </c>
      <c r="G621" s="45">
        <f>(F621/F619)*100</f>
        <v>100</v>
      </c>
      <c r="H621" s="43">
        <f t="shared" si="51"/>
        <v>-2.15</v>
      </c>
    </row>
    <row r="622" spans="1:8" ht="12" customHeight="1" x14ac:dyDescent="0.25">
      <c r="A622" s="60"/>
      <c r="B622" s="61"/>
      <c r="C622" s="40" t="s">
        <v>178</v>
      </c>
      <c r="D622" s="44"/>
      <c r="E622" s="45"/>
      <c r="F622" s="44"/>
      <c r="G622" s="45"/>
      <c r="H622" s="43"/>
    </row>
    <row r="623" spans="1:8" ht="12" customHeight="1" x14ac:dyDescent="0.25">
      <c r="A623" s="60"/>
      <c r="B623" s="61"/>
      <c r="C623" s="40" t="s">
        <v>179</v>
      </c>
      <c r="D623" s="44"/>
      <c r="E623" s="45"/>
      <c r="F623" s="44"/>
      <c r="G623" s="45"/>
      <c r="H623" s="43"/>
    </row>
    <row r="624" spans="1:8" ht="12" customHeight="1" x14ac:dyDescent="0.25">
      <c r="A624" s="60"/>
      <c r="B624" s="61"/>
      <c r="C624" s="40" t="s">
        <v>180</v>
      </c>
      <c r="D624" s="44"/>
      <c r="E624" s="45"/>
      <c r="F624" s="44"/>
      <c r="G624" s="45"/>
      <c r="H624" s="43"/>
    </row>
    <row r="625" spans="1:8" ht="12" customHeight="1" x14ac:dyDescent="0.25">
      <c r="A625" s="60" t="s">
        <v>248</v>
      </c>
      <c r="B625" s="61" t="s">
        <v>349</v>
      </c>
      <c r="C625" s="40" t="s">
        <v>181</v>
      </c>
      <c r="D625" s="41">
        <f>SUM(D626:D630)</f>
        <v>2687</v>
      </c>
      <c r="E625" s="42">
        <f>SUM(E626:E630)</f>
        <v>100</v>
      </c>
      <c r="F625" s="41">
        <f>SUM(F626:F630)</f>
        <v>2565</v>
      </c>
      <c r="G625" s="42">
        <f>SUM(G626:G630)</f>
        <v>100</v>
      </c>
      <c r="H625" s="43">
        <f t="shared" si="51"/>
        <v>-4.54</v>
      </c>
    </row>
    <row r="626" spans="1:8" ht="12" customHeight="1" x14ac:dyDescent="0.25">
      <c r="A626" s="60"/>
      <c r="B626" s="61"/>
      <c r="C626" s="40" t="s">
        <v>176</v>
      </c>
      <c r="D626" s="44"/>
      <c r="E626" s="45"/>
      <c r="F626" s="44"/>
      <c r="G626" s="45"/>
      <c r="H626" s="43"/>
    </row>
    <row r="627" spans="1:8" ht="12" customHeight="1" x14ac:dyDescent="0.25">
      <c r="A627" s="60"/>
      <c r="B627" s="61"/>
      <c r="C627" s="40" t="s">
        <v>177</v>
      </c>
      <c r="D627" s="44">
        <v>417</v>
      </c>
      <c r="E627" s="45">
        <f>(D627/D625)*100</f>
        <v>15.52</v>
      </c>
      <c r="F627" s="44">
        <v>295</v>
      </c>
      <c r="G627" s="45">
        <f>(F627/F625)*100</f>
        <v>11.5</v>
      </c>
      <c r="H627" s="43">
        <f t="shared" si="51"/>
        <v>-29.26</v>
      </c>
    </row>
    <row r="628" spans="1:8" ht="12" customHeight="1" x14ac:dyDescent="0.25">
      <c r="A628" s="60"/>
      <c r="B628" s="61"/>
      <c r="C628" s="40" t="s">
        <v>178</v>
      </c>
      <c r="D628" s="44"/>
      <c r="E628" s="45"/>
      <c r="F628" s="44"/>
      <c r="G628" s="45"/>
      <c r="H628" s="43"/>
    </row>
    <row r="629" spans="1:8" ht="12" customHeight="1" x14ac:dyDescent="0.25">
      <c r="A629" s="60"/>
      <c r="B629" s="61"/>
      <c r="C629" s="40" t="s">
        <v>179</v>
      </c>
      <c r="D629" s="44"/>
      <c r="E629" s="45"/>
      <c r="F629" s="44"/>
      <c r="G629" s="45"/>
      <c r="H629" s="43"/>
    </row>
    <row r="630" spans="1:8" ht="12" customHeight="1" x14ac:dyDescent="0.25">
      <c r="A630" s="60"/>
      <c r="B630" s="61"/>
      <c r="C630" s="40" t="s">
        <v>180</v>
      </c>
      <c r="D630" s="44">
        <v>2270</v>
      </c>
      <c r="E630" s="45">
        <f>(D630/D625)*100</f>
        <v>84.48</v>
      </c>
      <c r="F630" s="44">
        <v>2270</v>
      </c>
      <c r="G630" s="45">
        <f>(F630/F625)*100</f>
        <v>88.5</v>
      </c>
      <c r="H630" s="46">
        <f t="shared" si="51"/>
        <v>0</v>
      </c>
    </row>
    <row r="631" spans="1:8" ht="12" customHeight="1" x14ac:dyDescent="0.25">
      <c r="A631" s="60" t="s">
        <v>279</v>
      </c>
      <c r="B631" s="61" t="s">
        <v>350</v>
      </c>
      <c r="C631" s="40" t="s">
        <v>181</v>
      </c>
      <c r="D631" s="41">
        <f>SUM(D632:D636)</f>
        <v>47745</v>
      </c>
      <c r="E631" s="42">
        <f>SUM(E632:E636)</f>
        <v>100</v>
      </c>
      <c r="F631" s="41">
        <f>SUM(F632:F636)</f>
        <v>45714</v>
      </c>
      <c r="G631" s="42">
        <f>SUM(G632:G636)</f>
        <v>100</v>
      </c>
      <c r="H631" s="43">
        <f t="shared" si="51"/>
        <v>-4.25</v>
      </c>
    </row>
    <row r="632" spans="1:8" ht="12" customHeight="1" x14ac:dyDescent="0.25">
      <c r="A632" s="60"/>
      <c r="B632" s="61"/>
      <c r="C632" s="40" t="s">
        <v>176</v>
      </c>
      <c r="D632" s="44"/>
      <c r="E632" s="45"/>
      <c r="F632" s="44"/>
      <c r="G632" s="45"/>
      <c r="H632" s="43"/>
    </row>
    <row r="633" spans="1:8" ht="12" customHeight="1" x14ac:dyDescent="0.25">
      <c r="A633" s="60"/>
      <c r="B633" s="61"/>
      <c r="C633" s="40" t="s">
        <v>177</v>
      </c>
      <c r="D633" s="44">
        <v>45245</v>
      </c>
      <c r="E633" s="45">
        <f>(D633/D631)*100</f>
        <v>94.76</v>
      </c>
      <c r="F633" s="44">
        <v>42736</v>
      </c>
      <c r="G633" s="45">
        <f>(F633/F631)*100</f>
        <v>93.49</v>
      </c>
      <c r="H633" s="43">
        <f t="shared" si="51"/>
        <v>-5.55</v>
      </c>
    </row>
    <row r="634" spans="1:8" ht="12" customHeight="1" x14ac:dyDescent="0.25">
      <c r="A634" s="60"/>
      <c r="B634" s="61"/>
      <c r="C634" s="40" t="s">
        <v>178</v>
      </c>
      <c r="D634" s="44"/>
      <c r="E634" s="45"/>
      <c r="F634" s="44"/>
      <c r="G634" s="45"/>
      <c r="H634" s="43"/>
    </row>
    <row r="635" spans="1:8" ht="12" customHeight="1" x14ac:dyDescent="0.25">
      <c r="A635" s="60"/>
      <c r="B635" s="61"/>
      <c r="C635" s="40" t="s">
        <v>179</v>
      </c>
      <c r="D635" s="44"/>
      <c r="E635" s="45"/>
      <c r="F635" s="44"/>
      <c r="G635" s="45"/>
      <c r="H635" s="43"/>
    </row>
    <row r="636" spans="1:8" ht="12" customHeight="1" x14ac:dyDescent="0.25">
      <c r="A636" s="60"/>
      <c r="B636" s="61"/>
      <c r="C636" s="40" t="s">
        <v>180</v>
      </c>
      <c r="D636" s="44">
        <v>2500</v>
      </c>
      <c r="E636" s="45">
        <f>(D636/D631)*100</f>
        <v>5.24</v>
      </c>
      <c r="F636" s="44">
        <v>2978</v>
      </c>
      <c r="G636" s="45">
        <f>(F636/F631)*100</f>
        <v>6.51</v>
      </c>
      <c r="H636" s="43">
        <f t="shared" si="51"/>
        <v>19.12</v>
      </c>
    </row>
    <row r="637" spans="1:8" s="29" customFormat="1" ht="12" customHeight="1" x14ac:dyDescent="0.25">
      <c r="A637" s="62" t="s">
        <v>374</v>
      </c>
      <c r="B637" s="63" t="s">
        <v>375</v>
      </c>
      <c r="C637" s="33" t="s">
        <v>181</v>
      </c>
      <c r="D637" s="34">
        <f>SUM(D638:D642)</f>
        <v>630499</v>
      </c>
      <c r="E637" s="35">
        <f>SUM(E638:E642)</f>
        <v>100</v>
      </c>
      <c r="F637" s="34">
        <f>SUM(F638:F642)</f>
        <v>630497</v>
      </c>
      <c r="G637" s="35">
        <f>SUM(G638:G642)</f>
        <v>100</v>
      </c>
      <c r="H637" s="39">
        <f t="shared" si="51"/>
        <v>0</v>
      </c>
    </row>
    <row r="638" spans="1:8" s="29" customFormat="1" ht="12" customHeight="1" x14ac:dyDescent="0.25">
      <c r="A638" s="62"/>
      <c r="B638" s="63"/>
      <c r="C638" s="33" t="s">
        <v>176</v>
      </c>
      <c r="D638" s="38">
        <f>D644</f>
        <v>269704</v>
      </c>
      <c r="E638" s="37">
        <f>(D638/D637)*100</f>
        <v>42.78</v>
      </c>
      <c r="F638" s="38">
        <f>F644</f>
        <v>269704</v>
      </c>
      <c r="G638" s="37">
        <f>(F638/F637)*100</f>
        <v>42.78</v>
      </c>
      <c r="H638" s="39">
        <f t="shared" si="51"/>
        <v>0</v>
      </c>
    </row>
    <row r="639" spans="1:8" s="29" customFormat="1" ht="12" customHeight="1" x14ac:dyDescent="0.25">
      <c r="A639" s="62"/>
      <c r="B639" s="63"/>
      <c r="C639" s="33" t="s">
        <v>177</v>
      </c>
      <c r="D639" s="38">
        <f t="shared" ref="D639:F642" si="52">D645</f>
        <v>71696</v>
      </c>
      <c r="E639" s="37">
        <f>(D639/D637)*100</f>
        <v>11.37</v>
      </c>
      <c r="F639" s="38">
        <f t="shared" si="52"/>
        <v>71694</v>
      </c>
      <c r="G639" s="37">
        <f>(F639/F637)*100</f>
        <v>11.37</v>
      </c>
      <c r="H639" s="39">
        <f t="shared" si="51"/>
        <v>0</v>
      </c>
    </row>
    <row r="640" spans="1:8" s="29" customFormat="1" ht="12" customHeight="1" x14ac:dyDescent="0.25">
      <c r="A640" s="62"/>
      <c r="B640" s="63"/>
      <c r="C640" s="33" t="s">
        <v>178</v>
      </c>
      <c r="D640" s="38">
        <f t="shared" si="52"/>
        <v>96500</v>
      </c>
      <c r="E640" s="37">
        <f>(D640/D637)*100</f>
        <v>15.31</v>
      </c>
      <c r="F640" s="38">
        <f t="shared" si="52"/>
        <v>96500</v>
      </c>
      <c r="G640" s="37">
        <f>(F640/F637)*100</f>
        <v>15.31</v>
      </c>
      <c r="H640" s="39">
        <f t="shared" si="51"/>
        <v>0</v>
      </c>
    </row>
    <row r="641" spans="1:8" s="29" customFormat="1" ht="12" customHeight="1" x14ac:dyDescent="0.25">
      <c r="A641" s="62"/>
      <c r="B641" s="63"/>
      <c r="C641" s="33" t="s">
        <v>179</v>
      </c>
      <c r="D641" s="38"/>
      <c r="E641" s="37"/>
      <c r="F641" s="38"/>
      <c r="G641" s="37"/>
      <c r="H641" s="36"/>
    </row>
    <row r="642" spans="1:8" s="29" customFormat="1" ht="12" customHeight="1" x14ac:dyDescent="0.25">
      <c r="A642" s="62"/>
      <c r="B642" s="63"/>
      <c r="C642" s="33" t="s">
        <v>180</v>
      </c>
      <c r="D642" s="38">
        <f t="shared" si="52"/>
        <v>192599</v>
      </c>
      <c r="E642" s="37">
        <v>30.54</v>
      </c>
      <c r="F642" s="38">
        <f t="shared" si="52"/>
        <v>192599</v>
      </c>
      <c r="G642" s="37">
        <v>30.54</v>
      </c>
      <c r="H642" s="39">
        <f t="shared" si="51"/>
        <v>0</v>
      </c>
    </row>
    <row r="643" spans="1:8" ht="12" customHeight="1" x14ac:dyDescent="0.25">
      <c r="A643" s="60" t="s">
        <v>372</v>
      </c>
      <c r="B643" s="61" t="s">
        <v>373</v>
      </c>
      <c r="C643" s="40" t="s">
        <v>181</v>
      </c>
      <c r="D643" s="41">
        <f>SUM(D644:D648)</f>
        <v>630499</v>
      </c>
      <c r="E643" s="42">
        <f>SUM(E644:E648)</f>
        <v>100</v>
      </c>
      <c r="F643" s="41">
        <f>SUM(F644:F648)</f>
        <v>630497</v>
      </c>
      <c r="G643" s="42">
        <f>SUM(G644:G648)</f>
        <v>100</v>
      </c>
      <c r="H643" s="46">
        <f t="shared" si="51"/>
        <v>0</v>
      </c>
    </row>
    <row r="644" spans="1:8" ht="12" customHeight="1" x14ac:dyDescent="0.25">
      <c r="A644" s="60"/>
      <c r="B644" s="61"/>
      <c r="C644" s="40" t="s">
        <v>176</v>
      </c>
      <c r="D644" s="44">
        <v>269704</v>
      </c>
      <c r="E644" s="45">
        <f>(D644/D643)*100</f>
        <v>42.78</v>
      </c>
      <c r="F644" s="44">
        <v>269704</v>
      </c>
      <c r="G644" s="45">
        <f>(F644/F643)*100</f>
        <v>42.78</v>
      </c>
      <c r="H644" s="46">
        <f t="shared" si="51"/>
        <v>0</v>
      </c>
    </row>
    <row r="645" spans="1:8" ht="12" customHeight="1" x14ac:dyDescent="0.25">
      <c r="A645" s="60"/>
      <c r="B645" s="61"/>
      <c r="C645" s="40" t="s">
        <v>177</v>
      </c>
      <c r="D645" s="44">
        <v>71696</v>
      </c>
      <c r="E645" s="45">
        <f>(D645/D643)*100</f>
        <v>11.37</v>
      </c>
      <c r="F645" s="44">
        <v>71694</v>
      </c>
      <c r="G645" s="45">
        <f>(F645/F643)*100</f>
        <v>11.37</v>
      </c>
      <c r="H645" s="46">
        <f t="shared" si="51"/>
        <v>0</v>
      </c>
    </row>
    <row r="646" spans="1:8" ht="12" customHeight="1" x14ac:dyDescent="0.25">
      <c r="A646" s="60"/>
      <c r="B646" s="61"/>
      <c r="C646" s="40" t="s">
        <v>178</v>
      </c>
      <c r="D646" s="44">
        <v>96500</v>
      </c>
      <c r="E646" s="45">
        <f>(D646/D643)*100</f>
        <v>15.31</v>
      </c>
      <c r="F646" s="44">
        <v>96500</v>
      </c>
      <c r="G646" s="45">
        <f>(F646/F643)*100</f>
        <v>15.31</v>
      </c>
      <c r="H646" s="46">
        <f t="shared" si="51"/>
        <v>0</v>
      </c>
    </row>
    <row r="647" spans="1:8" ht="12" customHeight="1" x14ac:dyDescent="0.25">
      <c r="A647" s="60"/>
      <c r="B647" s="61"/>
      <c r="C647" s="40" t="s">
        <v>179</v>
      </c>
      <c r="D647" s="44"/>
      <c r="E647" s="45"/>
      <c r="F647" s="44"/>
      <c r="G647" s="45"/>
      <c r="H647" s="43"/>
    </row>
    <row r="648" spans="1:8" ht="12" customHeight="1" x14ac:dyDescent="0.25">
      <c r="A648" s="60"/>
      <c r="B648" s="61"/>
      <c r="C648" s="40" t="s">
        <v>180</v>
      </c>
      <c r="D648" s="44">
        <v>192599</v>
      </c>
      <c r="E648" s="45">
        <v>30.54</v>
      </c>
      <c r="F648" s="44">
        <v>192599</v>
      </c>
      <c r="G648" s="45">
        <v>30.54</v>
      </c>
      <c r="H648" s="46">
        <f t="shared" si="51"/>
        <v>0</v>
      </c>
    </row>
    <row r="649" spans="1:8" s="29" customFormat="1" ht="12" customHeight="1" x14ac:dyDescent="0.25">
      <c r="A649" s="62" t="s">
        <v>360</v>
      </c>
      <c r="B649" s="63" t="s">
        <v>361</v>
      </c>
      <c r="C649" s="33" t="s">
        <v>181</v>
      </c>
      <c r="D649" s="34">
        <f>SUM(D650:D654)</f>
        <v>1873855</v>
      </c>
      <c r="E649" s="35">
        <f>SUM(E650:E654)</f>
        <v>100</v>
      </c>
      <c r="F649" s="34">
        <f>SUM(F650:F654)</f>
        <v>1844181.12</v>
      </c>
      <c r="G649" s="35">
        <f>SUM(G650:G654)</f>
        <v>100</v>
      </c>
      <c r="H649" s="36">
        <f t="shared" ref="H649:H652" si="53">F649/D649*100-100</f>
        <v>-1.58</v>
      </c>
    </row>
    <row r="650" spans="1:8" s="29" customFormat="1" ht="12" customHeight="1" x14ac:dyDescent="0.25">
      <c r="A650" s="62"/>
      <c r="B650" s="63"/>
      <c r="C650" s="33" t="s">
        <v>176</v>
      </c>
      <c r="D650" s="38">
        <f>D656</f>
        <v>446442</v>
      </c>
      <c r="E650" s="37">
        <f>(D650/D649)*100</f>
        <v>23.82</v>
      </c>
      <c r="F650" s="38">
        <f>F656</f>
        <v>446442</v>
      </c>
      <c r="G650" s="37">
        <f>(F650/F649)*100</f>
        <v>24.21</v>
      </c>
      <c r="H650" s="39">
        <f t="shared" si="53"/>
        <v>0</v>
      </c>
    </row>
    <row r="651" spans="1:8" s="29" customFormat="1" ht="12" customHeight="1" x14ac:dyDescent="0.25">
      <c r="A651" s="62"/>
      <c r="B651" s="63"/>
      <c r="C651" s="33" t="s">
        <v>177</v>
      </c>
      <c r="D651" s="38">
        <f t="shared" ref="D651:F652" si="54">D657</f>
        <v>1290213</v>
      </c>
      <c r="E651" s="37">
        <f>(D651/D649)*100</f>
        <v>68.849999999999994</v>
      </c>
      <c r="F651" s="38">
        <f t="shared" si="54"/>
        <v>1270073</v>
      </c>
      <c r="G651" s="37">
        <f>(F651/F649)*100</f>
        <v>68.87</v>
      </c>
      <c r="H651" s="36">
        <f t="shared" si="53"/>
        <v>-1.56</v>
      </c>
    </row>
    <row r="652" spans="1:8" s="29" customFormat="1" ht="12" customHeight="1" x14ac:dyDescent="0.25">
      <c r="A652" s="62"/>
      <c r="B652" s="63"/>
      <c r="C652" s="33" t="s">
        <v>178</v>
      </c>
      <c r="D652" s="38">
        <f t="shared" si="54"/>
        <v>137200</v>
      </c>
      <c r="E652" s="37">
        <v>7.33</v>
      </c>
      <c r="F652" s="38">
        <f t="shared" si="54"/>
        <v>127666.12</v>
      </c>
      <c r="G652" s="37">
        <f>(F652/F649)*100</f>
        <v>6.92</v>
      </c>
      <c r="H652" s="36">
        <f t="shared" si="53"/>
        <v>-6.95</v>
      </c>
    </row>
    <row r="653" spans="1:8" s="29" customFormat="1" ht="12" customHeight="1" x14ac:dyDescent="0.25">
      <c r="A653" s="62"/>
      <c r="B653" s="63"/>
      <c r="C653" s="33" t="s">
        <v>179</v>
      </c>
      <c r="D653" s="38"/>
      <c r="E653" s="37"/>
      <c r="F653" s="38"/>
      <c r="G653" s="37"/>
      <c r="H653" s="36"/>
    </row>
    <row r="654" spans="1:8" s="29" customFormat="1" ht="12" customHeight="1" x14ac:dyDescent="0.25">
      <c r="A654" s="62"/>
      <c r="B654" s="63"/>
      <c r="C654" s="33" t="s">
        <v>180</v>
      </c>
      <c r="D654" s="38"/>
      <c r="E654" s="37"/>
      <c r="F654" s="38"/>
      <c r="G654" s="37"/>
      <c r="H654" s="36"/>
    </row>
    <row r="655" spans="1:8" ht="12" customHeight="1" x14ac:dyDescent="0.25">
      <c r="A655" s="60" t="s">
        <v>362</v>
      </c>
      <c r="B655" s="61" t="s">
        <v>352</v>
      </c>
      <c r="C655" s="40" t="s">
        <v>181</v>
      </c>
      <c r="D655" s="41">
        <f>SUM(D656:D660)</f>
        <v>1873855</v>
      </c>
      <c r="E655" s="42">
        <f>SUM(E656:E660)</f>
        <v>100</v>
      </c>
      <c r="F655" s="41">
        <f>SUM(F656:F660)</f>
        <v>1844181.12</v>
      </c>
      <c r="G655" s="42">
        <f>SUM(G656:G660)</f>
        <v>100</v>
      </c>
      <c r="H655" s="43">
        <f t="shared" ref="H655:H658" si="55">F655/D655*100-100</f>
        <v>-1.58</v>
      </c>
    </row>
    <row r="656" spans="1:8" ht="12" customHeight="1" x14ac:dyDescent="0.25">
      <c r="A656" s="60"/>
      <c r="B656" s="61"/>
      <c r="C656" s="40" t="s">
        <v>176</v>
      </c>
      <c r="D656" s="44">
        <v>446442</v>
      </c>
      <c r="E656" s="45">
        <f>(D656/D655)*100</f>
        <v>23.82</v>
      </c>
      <c r="F656" s="44">
        <v>446442</v>
      </c>
      <c r="G656" s="45">
        <f>(F656/F655)*100</f>
        <v>24.21</v>
      </c>
      <c r="H656" s="46">
        <f t="shared" si="55"/>
        <v>0</v>
      </c>
    </row>
    <row r="657" spans="1:8" ht="12" customHeight="1" x14ac:dyDescent="0.25">
      <c r="A657" s="60"/>
      <c r="B657" s="61"/>
      <c r="C657" s="40" t="s">
        <v>177</v>
      </c>
      <c r="D657" s="44">
        <v>1290213</v>
      </c>
      <c r="E657" s="45">
        <f>(D657/D655)*100</f>
        <v>68.849999999999994</v>
      </c>
      <c r="F657" s="44">
        <v>1270073</v>
      </c>
      <c r="G657" s="45">
        <f>(F657/F655)*100</f>
        <v>68.87</v>
      </c>
      <c r="H657" s="43">
        <f t="shared" si="55"/>
        <v>-1.56</v>
      </c>
    </row>
    <row r="658" spans="1:8" ht="12" customHeight="1" x14ac:dyDescent="0.25">
      <c r="A658" s="60"/>
      <c r="B658" s="61"/>
      <c r="C658" s="40" t="s">
        <v>178</v>
      </c>
      <c r="D658" s="44">
        <v>137200</v>
      </c>
      <c r="E658" s="45">
        <v>7.33</v>
      </c>
      <c r="F658" s="44">
        <v>127666.12</v>
      </c>
      <c r="G658" s="45">
        <f>(F658/F655)*100</f>
        <v>6.92</v>
      </c>
      <c r="H658" s="43">
        <f t="shared" si="55"/>
        <v>-6.95</v>
      </c>
    </row>
    <row r="659" spans="1:8" ht="12" customHeight="1" x14ac:dyDescent="0.25">
      <c r="A659" s="60"/>
      <c r="B659" s="61"/>
      <c r="C659" s="40" t="s">
        <v>179</v>
      </c>
      <c r="D659" s="44"/>
      <c r="E659" s="45"/>
      <c r="F659" s="44"/>
      <c r="G659" s="45"/>
      <c r="H659" s="43"/>
    </row>
    <row r="660" spans="1:8" ht="12" customHeight="1" x14ac:dyDescent="0.25">
      <c r="A660" s="60"/>
      <c r="B660" s="61"/>
      <c r="C660" s="40" t="s">
        <v>180</v>
      </c>
      <c r="D660" s="44"/>
      <c r="E660" s="45"/>
      <c r="F660" s="44"/>
      <c r="G660" s="45"/>
      <c r="H660" s="43"/>
    </row>
    <row r="661" spans="1:8" ht="46.5" customHeight="1" x14ac:dyDescent="0.25">
      <c r="A661" s="64" t="s">
        <v>397</v>
      </c>
      <c r="B661" s="64"/>
      <c r="C661" s="64"/>
      <c r="D661" s="64"/>
      <c r="E661" s="64"/>
      <c r="F661" s="64"/>
      <c r="G661" s="64"/>
      <c r="H661" s="64"/>
    </row>
  </sheetData>
  <mergeCells count="229">
    <mergeCell ref="A31:A36"/>
    <mergeCell ref="B31:B36"/>
    <mergeCell ref="B37:B42"/>
    <mergeCell ref="A43:A48"/>
    <mergeCell ref="B211:B216"/>
    <mergeCell ref="A217:A222"/>
    <mergeCell ref="B121:B126"/>
    <mergeCell ref="A103:A108"/>
    <mergeCell ref="B103:B108"/>
    <mergeCell ref="A85:A90"/>
    <mergeCell ref="A121:A126"/>
    <mergeCell ref="A145:A150"/>
    <mergeCell ref="B145:B150"/>
    <mergeCell ref="A79:A84"/>
    <mergeCell ref="B49:B54"/>
    <mergeCell ref="A55:A60"/>
    <mergeCell ref="B55:B60"/>
    <mergeCell ref="A61:A66"/>
    <mergeCell ref="A175:A180"/>
    <mergeCell ref="B175:B180"/>
    <mergeCell ref="A181:A186"/>
    <mergeCell ref="B181:B186"/>
    <mergeCell ref="A169:A174"/>
    <mergeCell ref="B73:B78"/>
    <mergeCell ref="A553:A558"/>
    <mergeCell ref="B553:B558"/>
    <mergeCell ref="A523:A528"/>
    <mergeCell ref="B523:B528"/>
    <mergeCell ref="A535:A540"/>
    <mergeCell ref="B535:B540"/>
    <mergeCell ref="A493:A498"/>
    <mergeCell ref="B493:B498"/>
    <mergeCell ref="A565:A570"/>
    <mergeCell ref="A559:A564"/>
    <mergeCell ref="B559:B564"/>
    <mergeCell ref="A499:A504"/>
    <mergeCell ref="B499:B504"/>
    <mergeCell ref="A517:A522"/>
    <mergeCell ref="B517:B522"/>
    <mergeCell ref="A505:A510"/>
    <mergeCell ref="G1:H1"/>
    <mergeCell ref="A511:A516"/>
    <mergeCell ref="B511:B516"/>
    <mergeCell ref="A475:A480"/>
    <mergeCell ref="B475:B480"/>
    <mergeCell ref="A481:A486"/>
    <mergeCell ref="B481:B486"/>
    <mergeCell ref="A427:A432"/>
    <mergeCell ref="B427:B432"/>
    <mergeCell ref="A433:A438"/>
    <mergeCell ref="B433:B438"/>
    <mergeCell ref="A439:A444"/>
    <mergeCell ref="B439:B444"/>
    <mergeCell ref="A445:A450"/>
    <mergeCell ref="B445:B450"/>
    <mergeCell ref="A451:A456"/>
    <mergeCell ref="B451:B456"/>
    <mergeCell ref="B505:B510"/>
    <mergeCell ref="A397:A402"/>
    <mergeCell ref="A2:H2"/>
    <mergeCell ref="A25:A30"/>
    <mergeCell ref="B25:B30"/>
    <mergeCell ref="F3:H3"/>
    <mergeCell ref="B169:B174"/>
    <mergeCell ref="A3:C3"/>
    <mergeCell ref="A13:A18"/>
    <mergeCell ref="B13:B18"/>
    <mergeCell ref="A19:A24"/>
    <mergeCell ref="B19:B24"/>
    <mergeCell ref="A4:A5"/>
    <mergeCell ref="B4:B5"/>
    <mergeCell ref="C4:C5"/>
    <mergeCell ref="D4:E4"/>
    <mergeCell ref="F4:G4"/>
    <mergeCell ref="H4:H5"/>
    <mergeCell ref="A7:A12"/>
    <mergeCell ref="B7:B12"/>
    <mergeCell ref="A37:A42"/>
    <mergeCell ref="B61:B66"/>
    <mergeCell ref="A109:A114"/>
    <mergeCell ref="B109:B114"/>
    <mergeCell ref="A139:A144"/>
    <mergeCell ref="B139:B144"/>
    <mergeCell ref="B43:B48"/>
    <mergeCell ref="A49:A54"/>
    <mergeCell ref="B85:B90"/>
    <mergeCell ref="A91:A96"/>
    <mergeCell ref="B91:B96"/>
    <mergeCell ref="A115:A120"/>
    <mergeCell ref="B115:B120"/>
    <mergeCell ref="A133:A138"/>
    <mergeCell ref="B133:B138"/>
    <mergeCell ref="A97:A102"/>
    <mergeCell ref="B97:B102"/>
    <mergeCell ref="A67:A72"/>
    <mergeCell ref="B67:B72"/>
    <mergeCell ref="A73:A78"/>
    <mergeCell ref="A157:A162"/>
    <mergeCell ref="B157:B162"/>
    <mergeCell ref="B163:B168"/>
    <mergeCell ref="B79:B84"/>
    <mergeCell ref="A151:A156"/>
    <mergeCell ref="B151:B156"/>
    <mergeCell ref="A127:A132"/>
    <mergeCell ref="B127:B132"/>
    <mergeCell ref="A199:A204"/>
    <mergeCell ref="A187:A192"/>
    <mergeCell ref="B187:B192"/>
    <mergeCell ref="A193:A198"/>
    <mergeCell ref="B193:B198"/>
    <mergeCell ref="A163:A168"/>
    <mergeCell ref="B199:B204"/>
    <mergeCell ref="A205:A210"/>
    <mergeCell ref="B205:B210"/>
    <mergeCell ref="A259:A264"/>
    <mergeCell ref="B259:B264"/>
    <mergeCell ref="B265:B270"/>
    <mergeCell ref="A277:A282"/>
    <mergeCell ref="A223:A228"/>
    <mergeCell ref="B223:B228"/>
    <mergeCell ref="A247:A252"/>
    <mergeCell ref="A229:A234"/>
    <mergeCell ref="B229:B234"/>
    <mergeCell ref="A235:A240"/>
    <mergeCell ref="A265:A270"/>
    <mergeCell ref="B235:B240"/>
    <mergeCell ref="A241:A246"/>
    <mergeCell ref="B241:B246"/>
    <mergeCell ref="B277:B282"/>
    <mergeCell ref="B247:B252"/>
    <mergeCell ref="A211:A216"/>
    <mergeCell ref="A637:A642"/>
    <mergeCell ref="B625:B630"/>
    <mergeCell ref="B583:B588"/>
    <mergeCell ref="A619:A624"/>
    <mergeCell ref="B619:B624"/>
    <mergeCell ref="B595:B600"/>
    <mergeCell ref="A601:A606"/>
    <mergeCell ref="B601:B606"/>
    <mergeCell ref="A607:A612"/>
    <mergeCell ref="B607:B612"/>
    <mergeCell ref="A613:A618"/>
    <mergeCell ref="B613:B618"/>
    <mergeCell ref="A589:A594"/>
    <mergeCell ref="B589:B594"/>
    <mergeCell ref="A403:A408"/>
    <mergeCell ref="B403:B408"/>
    <mergeCell ref="B367:B372"/>
    <mergeCell ref="B217:B222"/>
    <mergeCell ref="A253:A258"/>
    <mergeCell ref="B253:B258"/>
    <mergeCell ref="A379:A384"/>
    <mergeCell ref="A367:A372"/>
    <mergeCell ref="B301:B306"/>
    <mergeCell ref="B379:B384"/>
    <mergeCell ref="A271:A276"/>
    <mergeCell ref="B271:B276"/>
    <mergeCell ref="A649:A654"/>
    <mergeCell ref="B649:B654"/>
    <mergeCell ref="A337:A342"/>
    <mergeCell ref="B337:B342"/>
    <mergeCell ref="B637:B642"/>
    <mergeCell ref="A487:A492"/>
    <mergeCell ref="B487:B492"/>
    <mergeCell ref="A631:A636"/>
    <mergeCell ref="B631:B636"/>
    <mergeCell ref="B385:B390"/>
    <mergeCell ref="A595:A600"/>
    <mergeCell ref="B571:B576"/>
    <mergeCell ref="B415:B420"/>
    <mergeCell ref="A463:A468"/>
    <mergeCell ref="B463:B468"/>
    <mergeCell ref="A643:A648"/>
    <mergeCell ref="B643:B648"/>
    <mergeCell ref="A391:A396"/>
    <mergeCell ref="B391:B396"/>
    <mergeCell ref="B361:B366"/>
    <mergeCell ref="B397:B402"/>
    <mergeCell ref="B541:B546"/>
    <mergeCell ref="A547:A552"/>
    <mergeCell ref="A625:A630"/>
    <mergeCell ref="A655:A660"/>
    <mergeCell ref="B655:B660"/>
    <mergeCell ref="A343:A348"/>
    <mergeCell ref="A409:A414"/>
    <mergeCell ref="B409:B414"/>
    <mergeCell ref="A415:A420"/>
    <mergeCell ref="A661:H661"/>
    <mergeCell ref="A355:A360"/>
    <mergeCell ref="B355:B360"/>
    <mergeCell ref="A361:A366"/>
    <mergeCell ref="A373:A378"/>
    <mergeCell ref="B373:B378"/>
    <mergeCell ref="A541:A546"/>
    <mergeCell ref="A577:A582"/>
    <mergeCell ref="B577:B582"/>
    <mergeCell ref="A583:A588"/>
    <mergeCell ref="B565:B570"/>
    <mergeCell ref="B547:B552"/>
    <mergeCell ref="A571:A576"/>
    <mergeCell ref="A385:A390"/>
    <mergeCell ref="A421:A426"/>
    <mergeCell ref="B421:B426"/>
    <mergeCell ref="A529:A534"/>
    <mergeCell ref="B529:B534"/>
    <mergeCell ref="A457:A462"/>
    <mergeCell ref="B457:B462"/>
    <mergeCell ref="A469:A474"/>
    <mergeCell ref="B469:B474"/>
    <mergeCell ref="B343:B348"/>
    <mergeCell ref="A349:A354"/>
    <mergeCell ref="B349:B354"/>
    <mergeCell ref="A283:A288"/>
    <mergeCell ref="B283:B288"/>
    <mergeCell ref="B307:B312"/>
    <mergeCell ref="A313:A318"/>
    <mergeCell ref="B313:B318"/>
    <mergeCell ref="A307:A312"/>
    <mergeCell ref="A325:A330"/>
    <mergeCell ref="B325:B330"/>
    <mergeCell ref="A331:A336"/>
    <mergeCell ref="B331:B336"/>
    <mergeCell ref="A289:A294"/>
    <mergeCell ref="B289:B294"/>
    <mergeCell ref="A295:A300"/>
    <mergeCell ref="B295:B300"/>
    <mergeCell ref="A301:A306"/>
    <mergeCell ref="A319:A324"/>
    <mergeCell ref="B319:B324"/>
  </mergeCells>
  <pageMargins left="0.39370078740157483" right="0.39370078740157483" top="0.59055118110236227" bottom="0.39370078740157483" header="0.31496062992125984" footer="0.31496062992125984"/>
  <pageSetup paperSize="9" scale="82" firstPageNumber="79" orientation="landscape" useFirstPageNumber="1" r:id="rId1"/>
  <headerFooter>
    <oddHeader>&amp;C&amp;P</oddHeader>
  </headerFooter>
  <rowBreaks count="13" manualBreakCount="13">
    <brk id="48" max="7" man="1"/>
    <brk id="96" max="7" man="1"/>
    <brk id="144" max="7" man="1"/>
    <brk id="192" max="7" man="1"/>
    <brk id="240" max="7" man="1"/>
    <brk id="288" max="7" man="1"/>
    <brk id="336" max="7" man="1"/>
    <brk id="384" max="7" man="1"/>
    <brk id="432" max="7" man="1"/>
    <brk id="480" max="7" man="1"/>
    <brk id="528" max="7" man="1"/>
    <brk id="576" max="7" man="1"/>
    <brk id="62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Журавель Е.И.</dc:creator>
  <cp:lastModifiedBy>Борох Оксана Николаевна</cp:lastModifiedBy>
  <cp:lastPrinted>2019-05-29T07:23:01Z</cp:lastPrinted>
  <dcterms:created xsi:type="dcterms:W3CDTF">2014-04-10T12:45:52Z</dcterms:created>
  <dcterms:modified xsi:type="dcterms:W3CDTF">2019-05-29T07:35:12Z</dcterms:modified>
</cp:coreProperties>
</file>